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2013" sheetId="1" r:id="rId1"/>
    <sheet name="2014" sheetId="2" r:id="rId2"/>
    <sheet name="2015" sheetId="3" r:id="rId3"/>
  </sheets>
  <definedNames>
    <definedName name="_xlnm.Print_Titles" localSheetId="0">'2013'!$6:$6</definedName>
    <definedName name="_xlnm.Print_Titles" localSheetId="1">'2014'!$6:$6</definedName>
    <definedName name="_xlnm.Print_Titles" localSheetId="2">'2015'!$6:$6</definedName>
  </definedNames>
  <calcPr fullCalcOnLoad="1"/>
</workbook>
</file>

<file path=xl/sharedStrings.xml><?xml version="1.0" encoding="utf-8"?>
<sst xmlns="http://schemas.openxmlformats.org/spreadsheetml/2006/main" count="1574" uniqueCount="123">
  <si>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</si>
  <si>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</si>
  <si>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</si>
  <si>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</si>
  <si>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</si>
  <si>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</si>
  <si>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</si>
  <si>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</si>
  <si>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</si>
  <si>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</si>
  <si>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</si>
  <si>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</si>
  <si>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</si>
  <si>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</si>
  <si>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</si>
  <si>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</si>
  <si>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</si>
  <si>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</si>
  <si>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</si>
  <si>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</si>
  <si>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01.11</t>
  </si>
  <si>
    <t>резервные фонды</t>
  </si>
  <si>
    <t>др. общегосударственные расходы</t>
  </si>
  <si>
    <t>наименование</t>
  </si>
  <si>
    <t>итого по разделу 01</t>
  </si>
  <si>
    <t>итого по разделу 02</t>
  </si>
  <si>
    <t>оплата труда и нач-я на выплаты по оплате труда</t>
  </si>
  <si>
    <t>итого по разделу 05</t>
  </si>
  <si>
    <t>05.03</t>
  </si>
  <si>
    <t>итого по разделу 11</t>
  </si>
  <si>
    <t>итого по бюджету</t>
  </si>
  <si>
    <t>08.01</t>
  </si>
  <si>
    <t>290</t>
  </si>
  <si>
    <t>перечисления другим бюджетам бюджетной системы</t>
  </si>
  <si>
    <t>02.03</t>
  </si>
  <si>
    <t>уличное освещение</t>
  </si>
  <si>
    <t>содержание дорог</t>
  </si>
  <si>
    <t>содержание мест захоронений</t>
  </si>
  <si>
    <t>прочие мероприятия</t>
  </si>
  <si>
    <t>РАЗДЕЛ 10 СОЦИАЛЬНАЯ ПОЛИТИКА</t>
  </si>
  <si>
    <t>10.03</t>
  </si>
  <si>
    <t>итого по разделу 10</t>
  </si>
  <si>
    <t>08 КУЛЬТУРА И КИНЕМАТОГРАФИЯ</t>
  </si>
  <si>
    <t>итого по разделу 08</t>
  </si>
  <si>
    <t>РАЗДЕЛ 05 ЖИЛИЩНО-КОММУНАЛЬНОЕ ХОЗЯЙСТВО</t>
  </si>
  <si>
    <t>РАЗДЕЛ 02 НАЦИОНАЛЬНАЯ ОБОРОНА</t>
  </si>
  <si>
    <t>РАЗДЕЛ 01 ОБЩЕГОСУДАРСТВЕННЫЕ ВОПРОСЫ</t>
  </si>
  <si>
    <t>04.12</t>
  </si>
  <si>
    <t>226</t>
  </si>
  <si>
    <t>05.02</t>
  </si>
  <si>
    <t>озеленение</t>
  </si>
  <si>
    <t>07.07</t>
  </si>
  <si>
    <t>итого по разделу 07</t>
  </si>
  <si>
    <t>итого по разделу 04</t>
  </si>
  <si>
    <t>10.04</t>
  </si>
  <si>
    <t>340</t>
  </si>
  <si>
    <t>222</t>
  </si>
  <si>
    <t>безвозмездные перечисления муниц.  и гос.  организациям</t>
  </si>
  <si>
    <t>безвозмездные перечисления организациям, за искл.  мун.  и гос.  организаций</t>
  </si>
  <si>
    <t>05.01</t>
  </si>
  <si>
    <t>Благоустройство</t>
  </si>
  <si>
    <t>01.13</t>
  </si>
  <si>
    <t>РАЗДЕЛ 04 НАЦИОНАЛЬНАЯ ЭКОНОМИКА</t>
  </si>
  <si>
    <t>РАЗДЕЛ 11 ФИЗИЧЕСКАЯ КУЛЬТУРА И СПОРТ</t>
  </si>
  <si>
    <t>11.05</t>
  </si>
  <si>
    <t>РАЗДЕЛ 07 ОБРАЗОВАНИЕ</t>
  </si>
  <si>
    <t>01.06</t>
  </si>
  <si>
    <t>перечисления другим бюджетам бюджетной системы РФ</t>
  </si>
  <si>
    <t>01.07</t>
  </si>
  <si>
    <t>Обеспечение проведения выборов и референдумов</t>
  </si>
  <si>
    <t>04.01</t>
  </si>
  <si>
    <t>0203</t>
  </si>
  <si>
    <t>РАЗДЕЛ 03 НАЦИОНАЛЬНАЯ БЕЗОПАСНОСТЬ И ПРАВООХРАНИТЕЛЬНАЯ ДЕЯТЕЛЬНОСТЬ</t>
  </si>
  <si>
    <t>Общеэкономические вопросы</t>
  </si>
  <si>
    <t>Жилищное хозяйство</t>
  </si>
  <si>
    <t>03.09</t>
  </si>
  <si>
    <t>Другие вопросы в области национальной безопасности и правохранительной деятельности</t>
  </si>
  <si>
    <t>03.14</t>
  </si>
  <si>
    <t>Защита населения и территории от чрезвычайных ситуаций природного и техногенного характера,гражданская обороны</t>
  </si>
  <si>
    <t>Другие вопросы в области национальной экономики и правоохранительной деятельности</t>
  </si>
  <si>
    <t>Коммунальное хозяйство</t>
  </si>
  <si>
    <t>Программа комплексного развития систем коммунальной инфраструктуры МБ</t>
  </si>
  <si>
    <t>Программа комплексного развития систем коммунальной инфраструктуры ОБ</t>
  </si>
  <si>
    <t>Программа Энергосбережение</t>
  </si>
  <si>
    <t>Программа Чистая вода</t>
  </si>
  <si>
    <t>Программа тер. Планирования МБ</t>
  </si>
  <si>
    <t>Программа тер. Планирования ОБ</t>
  </si>
  <si>
    <t>пенсии, пособия, выплачиваемые организациями сектора государственного управления</t>
  </si>
  <si>
    <t>13.01</t>
  </si>
  <si>
    <t>Социальное обеспечение населения</t>
  </si>
  <si>
    <t>Охрана семьи и детства</t>
  </si>
  <si>
    <t>итого по разделу 03</t>
  </si>
  <si>
    <t>итого по разделу 13</t>
  </si>
  <si>
    <t>обслуживание государственного (муниципального) долга</t>
  </si>
  <si>
    <t>РАЗДЕЛ 13 ОБСЛУЖИВАНИЕ ГОСУДАРСТВЕННОГО И МУНИЦИПАЛЬНОГОДОЛГА</t>
  </si>
  <si>
    <t>04.08</t>
  </si>
  <si>
    <t>Транспорт</t>
  </si>
  <si>
    <t>Дорожное хозяйство (дорожные фонды)</t>
  </si>
  <si>
    <t>04.09</t>
  </si>
  <si>
    <t>программа Энергосбережение</t>
  </si>
  <si>
    <t>программа Развития автомобильных дорог МБ</t>
  </si>
  <si>
    <t>программа Развития автомобильных дорог ОБ</t>
  </si>
  <si>
    <t>программа Повышение безопасности дорожного движения</t>
  </si>
  <si>
    <t>263</t>
  </si>
  <si>
    <t>Потребность</t>
  </si>
  <si>
    <t>Проект 2013 год</t>
  </si>
  <si>
    <t>собственные</t>
  </si>
  <si>
    <t>дотация ОБ</t>
  </si>
  <si>
    <t>дотация РФФП</t>
  </si>
  <si>
    <t>Вусы</t>
  </si>
  <si>
    <t>ДЦП "Сто модельных домов" ОБ</t>
  </si>
  <si>
    <t>ДЦП "Сто модельных домов" МБ</t>
  </si>
  <si>
    <t>Субсидия на ЗП (культура)</t>
  </si>
  <si>
    <t>Субсидия на ЗП глава, муниц., тех и вспомог. персонал</t>
  </si>
  <si>
    <t>Объем денежных средств</t>
  </si>
  <si>
    <t>ПРОВЕРКА</t>
  </si>
  <si>
    <t>Ожидаемое исполнение 2012 года</t>
  </si>
  <si>
    <t>Гос.полномочия, Водоотведение</t>
  </si>
  <si>
    <t>РАСЧЁТ ПО ФУНКЦИОНАЛЬНОЙ СТРУКТУРЕ РАСХОДОВ
БЮДЖЕТА ШЕСТАКОВСКОГО ГОРОДСКОГО ПОСЕЛЕНИЯ  НА 2013 ГОД</t>
  </si>
  <si>
    <t>РАСЧЁТ ПО ФУНКЦИОНАЛЬНОЙ СТРУКТУРЕ РАСХОДОВ
БЮДЖЕТА ШЕСТАКОВСКОГО ГОРОДСКОГО ПОСЕЛЕНИЯ  НА 2014 ГОД</t>
  </si>
  <si>
    <t>условно утвержденные расходы</t>
  </si>
  <si>
    <t>РАСЧЁТ ПО ФУНКЦИОНАЛЬНОЙ СТРУКТУРЕ РАСХОДОВ
БЮДЖЕТА ШЕСТАКОВСКОГО ГОРОДСКОГО ПОСЕЛЕНИЯ  НА 2015 ГОД</t>
  </si>
  <si>
    <t>ИМБТ
зффективн.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</si>
</sst>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164" fontId="5" fillId="35" borderId="16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34" borderId="16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3" fillId="33" borderId="16" xfId="0" applyNumberFormat="1" applyFont="1" applyFill="1" applyBorder="1" applyAlignment="1">
      <alignment vertical="center"/>
    </xf>
    <xf numFmtId="164" fontId="3" fillId="35" borderId="10" xfId="0" applyNumberFormat="1" applyFont="1" applyFill="1" applyBorder="1" applyAlignment="1">
      <alignment vertical="center"/>
    </xf>
    <xf numFmtId="164" fontId="3" fillId="35" borderId="16" xfId="0" applyNumberFormat="1" applyFont="1" applyFill="1" applyBorder="1" applyAlignment="1">
      <alignment vertical="center"/>
    </xf>
    <xf numFmtId="164" fontId="5" fillId="35" borderId="10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164" fontId="5" fillId="35" borderId="10" xfId="0" applyNumberFormat="1" applyFont="1" applyFill="1" applyBorder="1" applyAlignment="1" applyProtection="1">
      <alignment vertical="center"/>
      <protection locked="0"/>
    </xf>
    <xf numFmtId="164" fontId="5" fillId="33" borderId="10" xfId="0" applyNumberFormat="1" applyFont="1" applyFill="1" applyBorder="1" applyAlignment="1">
      <alignment vertical="center"/>
    </xf>
    <xf numFmtId="164" fontId="5" fillId="33" borderId="16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4" fontId="6" fillId="33" borderId="16" xfId="0" applyNumberFormat="1" applyFont="1" applyFill="1" applyBorder="1" applyAlignment="1">
      <alignment vertical="center"/>
    </xf>
    <xf numFmtId="164" fontId="6" fillId="33" borderId="15" xfId="0" applyNumberFormat="1" applyFont="1" applyFill="1" applyBorder="1" applyAlignment="1">
      <alignment vertical="center"/>
    </xf>
    <xf numFmtId="164" fontId="6" fillId="33" borderId="17" xfId="0" applyNumberFormat="1" applyFont="1" applyFill="1" applyBorder="1" applyAlignment="1">
      <alignment vertical="center"/>
    </xf>
    <xf numFmtId="164" fontId="5" fillId="35" borderId="16" xfId="0" applyNumberFormat="1" applyFont="1" applyFill="1" applyBorder="1" applyAlignment="1" applyProtection="1">
      <alignment vertical="center"/>
      <protection locked="0"/>
    </xf>
    <xf numFmtId="164" fontId="3" fillId="35" borderId="10" xfId="0" applyNumberFormat="1" applyFont="1" applyFill="1" applyBorder="1" applyAlignment="1" applyProtection="1">
      <alignment vertical="center"/>
      <protection locked="0"/>
    </xf>
    <xf numFmtId="164" fontId="3" fillId="35" borderId="16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0" borderId="16" xfId="0" applyNumberFormat="1" applyFont="1" applyBorder="1" applyAlignment="1" applyProtection="1">
      <alignment vertical="center"/>
      <protection locked="0"/>
    </xf>
    <xf numFmtId="164" fontId="3" fillId="33" borderId="10" xfId="0" applyNumberFormat="1" applyFont="1" applyFill="1" applyBorder="1" applyAlignment="1" applyProtection="1">
      <alignment vertical="center"/>
      <protection locked="0"/>
    </xf>
    <xf numFmtId="164" fontId="3" fillId="33" borderId="16" xfId="0" applyNumberFormat="1" applyFont="1" applyFill="1" applyBorder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vertical="center"/>
      <protection locked="0"/>
    </xf>
    <xf numFmtId="164" fontId="5" fillId="0" borderId="16" xfId="0" applyNumberFormat="1" applyFont="1" applyBorder="1" applyAlignment="1" applyProtection="1">
      <alignment vertical="center"/>
      <protection locked="0"/>
    </xf>
    <xf numFmtId="164" fontId="5" fillId="35" borderId="10" xfId="0" applyNumberFormat="1" applyFont="1" applyFill="1" applyBorder="1" applyAlignment="1" applyProtection="1">
      <alignment vertical="center"/>
      <protection/>
    </xf>
    <xf numFmtId="164" fontId="8" fillId="0" borderId="0" xfId="0" applyNumberFormat="1" applyFont="1" applyAlignment="1">
      <alignment/>
    </xf>
    <xf numFmtId="164" fontId="9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Border="1" applyAlignment="1" applyProtection="1">
      <alignment vertical="center"/>
      <protection locked="0"/>
    </xf>
    <xf numFmtId="164" fontId="10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33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"/>
  <sheetViews>
    <sheetView view="pageBreakPreview" zoomScale="60" zoomScaleNormal="75" zoomScalePageLayoutView="0" workbookViewId="0" topLeftCell="A165">
      <selection activeCell="I275" sqref="I275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46.75390625" style="1" customWidth="1"/>
    <col min="4" max="4" width="12.75390625" style="1" customWidth="1"/>
    <col min="5" max="5" width="13.75390625" style="1" customWidth="1"/>
    <col min="6" max="6" width="13.125" style="1" customWidth="1"/>
    <col min="7" max="7" width="12.00390625" style="1" customWidth="1"/>
    <col min="8" max="11" width="12.75390625" style="1" customWidth="1"/>
    <col min="12" max="12" width="9.75390625" style="1" customWidth="1"/>
    <col min="13" max="14" width="9.875" style="1" customWidth="1"/>
    <col min="15" max="16384" width="9.125" style="1" customWidth="1"/>
  </cols>
  <sheetData>
    <row r="1" spans="1:11" ht="15.75">
      <c r="A1" s="2"/>
      <c r="B1" s="3"/>
      <c r="C1" s="2"/>
      <c r="D1" s="2"/>
      <c r="E1" s="2"/>
      <c r="F1" s="47"/>
      <c r="G1" s="46"/>
      <c r="H1" s="46"/>
      <c r="I1" s="46"/>
      <c r="J1" s="46"/>
      <c r="K1" s="46"/>
    </row>
    <row r="2" spans="1:14" s="2" customFormat="1" ht="39.75" customHeight="1">
      <c r="A2" s="90" t="s">
        <v>118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91"/>
      <c r="M2" s="91"/>
      <c r="N2" s="91"/>
    </row>
    <row r="3" spans="1:14" s="2" customFormat="1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</row>
    <row r="4" spans="1:14" s="77" customFormat="1" ht="18.75" customHeight="1">
      <c r="A4" s="96" t="s">
        <v>114</v>
      </c>
      <c r="B4" s="96"/>
      <c r="C4" s="96"/>
      <c r="D4" s="96"/>
      <c r="E4" s="96"/>
      <c r="F4" s="80">
        <f>SUM(G4:N4)</f>
        <v>8459.167</v>
      </c>
      <c r="G4" s="78">
        <v>909</v>
      </c>
      <c r="H4" s="76">
        <v>2587</v>
      </c>
      <c r="I4" s="76">
        <v>1212</v>
      </c>
      <c r="J4" s="76">
        <v>3477.1</v>
      </c>
      <c r="K4" s="79">
        <v>24.3</v>
      </c>
      <c r="L4" s="79">
        <v>79.767</v>
      </c>
      <c r="M4" s="79">
        <v>95</v>
      </c>
      <c r="N4" s="79">
        <v>75</v>
      </c>
    </row>
    <row r="5" spans="1:14" s="2" customFormat="1" ht="16.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57"/>
      <c r="M5" s="57"/>
      <c r="N5" s="57"/>
    </row>
    <row r="6" spans="1:14" ht="81" customHeight="1">
      <c r="A6" s="84" t="s">
        <v>23</v>
      </c>
      <c r="B6" s="85"/>
      <c r="C6" s="85"/>
      <c r="D6" s="28" t="s">
        <v>116</v>
      </c>
      <c r="E6" s="28" t="s">
        <v>104</v>
      </c>
      <c r="F6" s="43" t="s">
        <v>105</v>
      </c>
      <c r="G6" s="28" t="s">
        <v>106</v>
      </c>
      <c r="H6" s="28" t="s">
        <v>107</v>
      </c>
      <c r="I6" s="28" t="s">
        <v>108</v>
      </c>
      <c r="J6" s="28" t="s">
        <v>113</v>
      </c>
      <c r="K6" s="28" t="s">
        <v>112</v>
      </c>
      <c r="L6" s="28" t="s">
        <v>122</v>
      </c>
      <c r="M6" s="28" t="s">
        <v>109</v>
      </c>
      <c r="N6" s="29" t="s">
        <v>117</v>
      </c>
    </row>
    <row r="7" spans="1:14" ht="15.75">
      <c r="A7" s="18" t="s">
        <v>46</v>
      </c>
      <c r="B7" s="5"/>
      <c r="C7" s="4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 ht="31.5">
      <c r="A8" s="19" t="s">
        <v>0</v>
      </c>
      <c r="B8" s="7">
        <v>210</v>
      </c>
      <c r="C8" s="27" t="s">
        <v>26</v>
      </c>
      <c r="D8" s="53">
        <f>SUM(D9:D11)</f>
        <v>4738</v>
      </c>
      <c r="E8" s="53">
        <f aca="true" t="shared" si="0" ref="E8:N8">SUM(E9:E11)</f>
        <v>6459</v>
      </c>
      <c r="F8" s="53">
        <f t="shared" si="0"/>
        <v>5356.1</v>
      </c>
      <c r="G8" s="53">
        <f t="shared" si="0"/>
        <v>657</v>
      </c>
      <c r="H8" s="53">
        <f t="shared" si="0"/>
        <v>1222</v>
      </c>
      <c r="I8" s="53">
        <f t="shared" si="0"/>
        <v>0</v>
      </c>
      <c r="J8" s="53">
        <f>SUM(J9:J11)</f>
        <v>3477.1</v>
      </c>
      <c r="K8" s="53">
        <f t="shared" si="0"/>
        <v>0</v>
      </c>
      <c r="L8" s="53">
        <f>SUM(L9:L11)</f>
        <v>0</v>
      </c>
      <c r="M8" s="53">
        <f t="shared" si="0"/>
        <v>0</v>
      </c>
      <c r="N8" s="54">
        <f t="shared" si="0"/>
        <v>0</v>
      </c>
    </row>
    <row r="9" spans="1:14" ht="15.75">
      <c r="A9" s="20" t="s">
        <v>0</v>
      </c>
      <c r="B9" s="9">
        <v>211</v>
      </c>
      <c r="C9" s="10" t="s">
        <v>1</v>
      </c>
      <c r="D9" s="55">
        <f>SUM(D26,D42,D58)</f>
        <v>3623</v>
      </c>
      <c r="E9" s="55">
        <f aca="true" t="shared" si="1" ref="E9:N10">SUM(E26,E42,E58)</f>
        <v>4938</v>
      </c>
      <c r="F9" s="55">
        <f t="shared" si="1"/>
        <v>3899</v>
      </c>
      <c r="G9" s="55">
        <f t="shared" si="1"/>
        <v>627</v>
      </c>
      <c r="H9" s="55">
        <f t="shared" si="1"/>
        <v>1063</v>
      </c>
      <c r="I9" s="55">
        <f t="shared" si="1"/>
        <v>0</v>
      </c>
      <c r="J9" s="55">
        <f>SUM(J26,J42,J58)</f>
        <v>2209</v>
      </c>
      <c r="K9" s="55">
        <f t="shared" si="1"/>
        <v>0</v>
      </c>
      <c r="L9" s="55">
        <f>SUM(L26,L42,L58)</f>
        <v>0</v>
      </c>
      <c r="M9" s="55">
        <f t="shared" si="1"/>
        <v>0</v>
      </c>
      <c r="N9" s="48">
        <f t="shared" si="1"/>
        <v>0</v>
      </c>
    </row>
    <row r="10" spans="1:14" ht="15.75">
      <c r="A10" s="20" t="s">
        <v>0</v>
      </c>
      <c r="B10" s="9">
        <v>212</v>
      </c>
      <c r="C10" s="10" t="s">
        <v>2</v>
      </c>
      <c r="D10" s="55">
        <f>SUM(D27,D43,D59)</f>
        <v>20</v>
      </c>
      <c r="E10" s="55">
        <f t="shared" si="1"/>
        <v>30</v>
      </c>
      <c r="F10" s="55">
        <f t="shared" si="1"/>
        <v>30</v>
      </c>
      <c r="G10" s="55">
        <f t="shared" si="1"/>
        <v>30</v>
      </c>
      <c r="H10" s="55">
        <f t="shared" si="1"/>
        <v>0</v>
      </c>
      <c r="I10" s="55">
        <f t="shared" si="1"/>
        <v>0</v>
      </c>
      <c r="J10" s="55">
        <f>SUM(J27,J43,J59)</f>
        <v>0</v>
      </c>
      <c r="K10" s="55">
        <f t="shared" si="1"/>
        <v>0</v>
      </c>
      <c r="L10" s="55">
        <f>SUM(L27,L43,L59)</f>
        <v>0</v>
      </c>
      <c r="M10" s="55">
        <f t="shared" si="1"/>
        <v>0</v>
      </c>
      <c r="N10" s="48">
        <f t="shared" si="1"/>
        <v>0</v>
      </c>
    </row>
    <row r="11" spans="1:14" ht="15.75">
      <c r="A11" s="20" t="s">
        <v>0</v>
      </c>
      <c r="B11" s="9">
        <v>213</v>
      </c>
      <c r="C11" s="10" t="s">
        <v>3</v>
      </c>
      <c r="D11" s="55">
        <f>SUM(D28,D44,D60,)</f>
        <v>1095</v>
      </c>
      <c r="E11" s="55">
        <f>SUM(E28,E44,E60,)</f>
        <v>1491</v>
      </c>
      <c r="F11" s="55">
        <f aca="true" t="shared" si="2" ref="F11:M11">SUM(F28,F44,F60,)</f>
        <v>1427.1</v>
      </c>
      <c r="G11" s="55">
        <f t="shared" si="2"/>
        <v>0</v>
      </c>
      <c r="H11" s="55">
        <f t="shared" si="2"/>
        <v>159</v>
      </c>
      <c r="I11" s="55">
        <f t="shared" si="2"/>
        <v>0</v>
      </c>
      <c r="J11" s="55">
        <f>SUM(J28,J44,J60,)</f>
        <v>1268.1</v>
      </c>
      <c r="K11" s="55">
        <f t="shared" si="2"/>
        <v>0</v>
      </c>
      <c r="L11" s="55">
        <f>SUM(L28,L44,L60,)</f>
        <v>0</v>
      </c>
      <c r="M11" s="55">
        <f t="shared" si="2"/>
        <v>0</v>
      </c>
      <c r="N11" s="48">
        <f>SUM(N28,N44,N60,)</f>
        <v>0</v>
      </c>
    </row>
    <row r="12" spans="1:14" ht="15.75">
      <c r="A12" s="19" t="s">
        <v>0</v>
      </c>
      <c r="B12" s="7">
        <v>220</v>
      </c>
      <c r="C12" s="8" t="s">
        <v>4</v>
      </c>
      <c r="D12" s="53">
        <f>SUM(D13:D18)</f>
        <v>234</v>
      </c>
      <c r="E12" s="53">
        <f aca="true" t="shared" si="3" ref="E12:N12">SUM(E13:E18)</f>
        <v>367</v>
      </c>
      <c r="F12" s="53">
        <f t="shared" si="3"/>
        <v>246.767</v>
      </c>
      <c r="G12" s="53">
        <f t="shared" si="3"/>
        <v>10</v>
      </c>
      <c r="H12" s="53">
        <f t="shared" si="3"/>
        <v>157</v>
      </c>
      <c r="I12" s="53">
        <f t="shared" si="3"/>
        <v>0</v>
      </c>
      <c r="J12" s="53">
        <f>SUM(J13:J18)</f>
        <v>0</v>
      </c>
      <c r="K12" s="53">
        <f t="shared" si="3"/>
        <v>0</v>
      </c>
      <c r="L12" s="53">
        <f>SUM(L13:L18)</f>
        <v>79.767</v>
      </c>
      <c r="M12" s="53">
        <f t="shared" si="3"/>
        <v>0</v>
      </c>
      <c r="N12" s="54">
        <f t="shared" si="3"/>
        <v>0</v>
      </c>
    </row>
    <row r="13" spans="1:14" ht="15.75">
      <c r="A13" s="20" t="s">
        <v>0</v>
      </c>
      <c r="B13" s="9">
        <v>221</v>
      </c>
      <c r="C13" s="10" t="s">
        <v>5</v>
      </c>
      <c r="D13" s="55">
        <f>SUM(D30,D46,D62)</f>
        <v>12</v>
      </c>
      <c r="E13" s="55">
        <f aca="true" t="shared" si="4" ref="E13:N17">SUM(E30,E46,E62)</f>
        <v>12</v>
      </c>
      <c r="F13" s="55">
        <f t="shared" si="4"/>
        <v>12</v>
      </c>
      <c r="G13" s="55">
        <f t="shared" si="4"/>
        <v>0</v>
      </c>
      <c r="H13" s="55">
        <f t="shared" si="4"/>
        <v>12</v>
      </c>
      <c r="I13" s="55">
        <f t="shared" si="4"/>
        <v>0</v>
      </c>
      <c r="J13" s="55">
        <f>SUM(J30,J46,J62)</f>
        <v>0</v>
      </c>
      <c r="K13" s="55">
        <f t="shared" si="4"/>
        <v>0</v>
      </c>
      <c r="L13" s="55">
        <f>SUM(L30,L46,L62)</f>
        <v>0</v>
      </c>
      <c r="M13" s="55">
        <f t="shared" si="4"/>
        <v>0</v>
      </c>
      <c r="N13" s="48">
        <f t="shared" si="4"/>
        <v>0</v>
      </c>
    </row>
    <row r="14" spans="1:14" ht="15.75">
      <c r="A14" s="20" t="s">
        <v>0</v>
      </c>
      <c r="B14" s="9">
        <v>222</v>
      </c>
      <c r="C14" s="10" t="s">
        <v>6</v>
      </c>
      <c r="D14" s="55">
        <f>SUM(D31,D47,D63)</f>
        <v>10</v>
      </c>
      <c r="E14" s="55">
        <f t="shared" si="4"/>
        <v>23</v>
      </c>
      <c r="F14" s="55">
        <f t="shared" si="4"/>
        <v>23</v>
      </c>
      <c r="G14" s="55">
        <f t="shared" si="4"/>
        <v>0</v>
      </c>
      <c r="H14" s="55">
        <f t="shared" si="4"/>
        <v>23</v>
      </c>
      <c r="I14" s="55">
        <f t="shared" si="4"/>
        <v>0</v>
      </c>
      <c r="J14" s="55">
        <f>SUM(J31,J47,J63)</f>
        <v>0</v>
      </c>
      <c r="K14" s="55">
        <f t="shared" si="4"/>
        <v>0</v>
      </c>
      <c r="L14" s="55">
        <f>SUM(L31,L47,L63)</f>
        <v>0</v>
      </c>
      <c r="M14" s="55">
        <f t="shared" si="4"/>
        <v>0</v>
      </c>
      <c r="N14" s="48">
        <f t="shared" si="4"/>
        <v>0</v>
      </c>
    </row>
    <row r="15" spans="1:14" ht="15.75">
      <c r="A15" s="20" t="s">
        <v>0</v>
      </c>
      <c r="B15" s="9">
        <v>223</v>
      </c>
      <c r="C15" s="10" t="s">
        <v>7</v>
      </c>
      <c r="D15" s="55">
        <f>SUM(D32,D48,D64)</f>
        <v>202</v>
      </c>
      <c r="E15" s="55">
        <f t="shared" si="4"/>
        <v>260</v>
      </c>
      <c r="F15" s="55">
        <f t="shared" si="4"/>
        <v>139.767</v>
      </c>
      <c r="G15" s="55">
        <f t="shared" si="4"/>
        <v>0</v>
      </c>
      <c r="H15" s="55">
        <f t="shared" si="4"/>
        <v>60</v>
      </c>
      <c r="I15" s="55">
        <f t="shared" si="4"/>
        <v>0</v>
      </c>
      <c r="J15" s="55">
        <f>SUM(J32,J48,J64)</f>
        <v>0</v>
      </c>
      <c r="K15" s="55">
        <f t="shared" si="4"/>
        <v>0</v>
      </c>
      <c r="L15" s="55">
        <f>SUM(L32,L48,L64)</f>
        <v>79.767</v>
      </c>
      <c r="M15" s="55">
        <f t="shared" si="4"/>
        <v>0</v>
      </c>
      <c r="N15" s="48">
        <f t="shared" si="4"/>
        <v>0</v>
      </c>
    </row>
    <row r="16" spans="1:14" ht="15.75">
      <c r="A16" s="20" t="s">
        <v>0</v>
      </c>
      <c r="B16" s="9">
        <v>224</v>
      </c>
      <c r="C16" s="10" t="s">
        <v>8</v>
      </c>
      <c r="D16" s="55">
        <f>SUM(D33,D49,D65)</f>
        <v>0</v>
      </c>
      <c r="E16" s="55">
        <f t="shared" si="4"/>
        <v>0</v>
      </c>
      <c r="F16" s="55">
        <f t="shared" si="4"/>
        <v>0</v>
      </c>
      <c r="G16" s="55">
        <f t="shared" si="4"/>
        <v>0</v>
      </c>
      <c r="H16" s="55">
        <f t="shared" si="4"/>
        <v>0</v>
      </c>
      <c r="I16" s="55">
        <f t="shared" si="4"/>
        <v>0</v>
      </c>
      <c r="J16" s="55">
        <f>SUM(J33,J49,J65)</f>
        <v>0</v>
      </c>
      <c r="K16" s="55">
        <f t="shared" si="4"/>
        <v>0</v>
      </c>
      <c r="L16" s="55">
        <f>SUM(L33,L49,L65)</f>
        <v>0</v>
      </c>
      <c r="M16" s="55">
        <f t="shared" si="4"/>
        <v>0</v>
      </c>
      <c r="N16" s="48">
        <f t="shared" si="4"/>
        <v>0</v>
      </c>
    </row>
    <row r="17" spans="1:14" ht="15.75">
      <c r="A17" s="20" t="s">
        <v>0</v>
      </c>
      <c r="B17" s="9">
        <v>225</v>
      </c>
      <c r="C17" s="10" t="s">
        <v>9</v>
      </c>
      <c r="D17" s="55">
        <f>SUM(D34,D50,D66)</f>
        <v>10</v>
      </c>
      <c r="E17" s="55">
        <f t="shared" si="4"/>
        <v>62</v>
      </c>
      <c r="F17" s="55">
        <f t="shared" si="4"/>
        <v>62</v>
      </c>
      <c r="G17" s="55">
        <f t="shared" si="4"/>
        <v>0</v>
      </c>
      <c r="H17" s="55">
        <f t="shared" si="4"/>
        <v>62</v>
      </c>
      <c r="I17" s="55">
        <f t="shared" si="4"/>
        <v>0</v>
      </c>
      <c r="J17" s="55">
        <f>SUM(J34,J50,J66)</f>
        <v>0</v>
      </c>
      <c r="K17" s="55">
        <f t="shared" si="4"/>
        <v>0</v>
      </c>
      <c r="L17" s="55">
        <f>SUM(L34,L50,L66)</f>
        <v>0</v>
      </c>
      <c r="M17" s="55">
        <f t="shared" si="4"/>
        <v>0</v>
      </c>
      <c r="N17" s="48">
        <f t="shared" si="4"/>
        <v>0</v>
      </c>
    </row>
    <row r="18" spans="1:14" ht="15.75">
      <c r="A18" s="20" t="s">
        <v>0</v>
      </c>
      <c r="B18" s="9">
        <v>226</v>
      </c>
      <c r="C18" s="10" t="s">
        <v>10</v>
      </c>
      <c r="D18" s="55">
        <f>SUM(D35,D51,D67,D78)</f>
        <v>0</v>
      </c>
      <c r="E18" s="55">
        <f aca="true" t="shared" si="5" ref="E18:N18">SUM(E35,E51,E67,E78)</f>
        <v>10</v>
      </c>
      <c r="F18" s="55">
        <f t="shared" si="5"/>
        <v>10</v>
      </c>
      <c r="G18" s="55">
        <f t="shared" si="5"/>
        <v>10</v>
      </c>
      <c r="H18" s="55">
        <f t="shared" si="5"/>
        <v>0</v>
      </c>
      <c r="I18" s="55">
        <f t="shared" si="5"/>
        <v>0</v>
      </c>
      <c r="J18" s="55">
        <f>SUM(J35,J51,J67,J78)</f>
        <v>0</v>
      </c>
      <c r="K18" s="55">
        <f t="shared" si="5"/>
        <v>0</v>
      </c>
      <c r="L18" s="55">
        <f>SUM(L35,L51,L67,L78)</f>
        <v>0</v>
      </c>
      <c r="M18" s="55">
        <f t="shared" si="5"/>
        <v>0</v>
      </c>
      <c r="N18" s="48">
        <f t="shared" si="5"/>
        <v>0</v>
      </c>
    </row>
    <row r="19" spans="1:14" ht="31.5">
      <c r="A19" s="19" t="s">
        <v>0</v>
      </c>
      <c r="B19" s="7">
        <v>251</v>
      </c>
      <c r="C19" s="27" t="s">
        <v>67</v>
      </c>
      <c r="D19" s="53">
        <f>SUM(D68,D74)</f>
        <v>0</v>
      </c>
      <c r="E19" s="53">
        <f aca="true" t="shared" si="6" ref="E19:N19">SUM(E68,E74)</f>
        <v>703</v>
      </c>
      <c r="F19" s="53">
        <f t="shared" si="6"/>
        <v>703</v>
      </c>
      <c r="G19" s="53">
        <f t="shared" si="6"/>
        <v>0</v>
      </c>
      <c r="H19" s="53">
        <f t="shared" si="6"/>
        <v>0</v>
      </c>
      <c r="I19" s="53">
        <f t="shared" si="6"/>
        <v>703</v>
      </c>
      <c r="J19" s="53">
        <f>SUM(J68,J74)</f>
        <v>0</v>
      </c>
      <c r="K19" s="53">
        <f t="shared" si="6"/>
        <v>0</v>
      </c>
      <c r="L19" s="53">
        <f>SUM(L68,L74)</f>
        <v>0</v>
      </c>
      <c r="M19" s="53">
        <f t="shared" si="6"/>
        <v>0</v>
      </c>
      <c r="N19" s="54">
        <f t="shared" si="6"/>
        <v>0</v>
      </c>
    </row>
    <row r="20" spans="1:14" ht="15.75">
      <c r="A20" s="19" t="s">
        <v>0</v>
      </c>
      <c r="B20" s="7">
        <v>290</v>
      </c>
      <c r="C20" s="8" t="s">
        <v>11</v>
      </c>
      <c r="D20" s="53">
        <f>SUM(D36,D52,D69,D76,D77,D79)</f>
        <v>4</v>
      </c>
      <c r="E20" s="53">
        <f aca="true" t="shared" si="7" ref="E20:N20">SUM(E36,E52,E69,E76,E77,E79)</f>
        <v>140</v>
      </c>
      <c r="F20" s="53">
        <f t="shared" si="7"/>
        <v>140</v>
      </c>
      <c r="G20" s="53">
        <f t="shared" si="7"/>
        <v>14</v>
      </c>
      <c r="H20" s="53">
        <f t="shared" si="7"/>
        <v>126</v>
      </c>
      <c r="I20" s="53">
        <f t="shared" si="7"/>
        <v>0</v>
      </c>
      <c r="J20" s="53">
        <f>SUM(J36,J52,J69,J76,J77,J79)</f>
        <v>0</v>
      </c>
      <c r="K20" s="53">
        <f t="shared" si="7"/>
        <v>0</v>
      </c>
      <c r="L20" s="53">
        <f>SUM(L36,L52,L69,L76,L77,L79)</f>
        <v>0</v>
      </c>
      <c r="M20" s="53">
        <f t="shared" si="7"/>
        <v>0</v>
      </c>
      <c r="N20" s="54">
        <f t="shared" si="7"/>
        <v>0</v>
      </c>
    </row>
    <row r="21" spans="1:14" ht="15.75">
      <c r="A21" s="19" t="s">
        <v>0</v>
      </c>
      <c r="B21" s="7">
        <v>300</v>
      </c>
      <c r="C21" s="8" t="s">
        <v>12</v>
      </c>
      <c r="D21" s="53">
        <f>SUM(D22:D23)</f>
        <v>0</v>
      </c>
      <c r="E21" s="53">
        <f aca="true" t="shared" si="8" ref="E21:N21">SUM(E22:E23)</f>
        <v>508</v>
      </c>
      <c r="F21" s="53">
        <f t="shared" si="8"/>
        <v>100</v>
      </c>
      <c r="G21" s="53">
        <f t="shared" si="8"/>
        <v>18</v>
      </c>
      <c r="H21" s="53">
        <f t="shared" si="8"/>
        <v>82</v>
      </c>
      <c r="I21" s="53">
        <f t="shared" si="8"/>
        <v>0</v>
      </c>
      <c r="J21" s="53">
        <f>SUM(J22:J23)</f>
        <v>0</v>
      </c>
      <c r="K21" s="53">
        <f t="shared" si="8"/>
        <v>0</v>
      </c>
      <c r="L21" s="53">
        <f>SUM(L22:L23)</f>
        <v>0</v>
      </c>
      <c r="M21" s="53">
        <f t="shared" si="8"/>
        <v>0</v>
      </c>
      <c r="N21" s="54">
        <f t="shared" si="8"/>
        <v>0</v>
      </c>
    </row>
    <row r="22" spans="1:14" ht="15.75">
      <c r="A22" s="20" t="s">
        <v>0</v>
      </c>
      <c r="B22" s="9">
        <v>310</v>
      </c>
      <c r="C22" s="10" t="s">
        <v>13</v>
      </c>
      <c r="D22" s="55">
        <f>SUM(D38,D54,D71,D80)</f>
        <v>0</v>
      </c>
      <c r="E22" s="55">
        <f aca="true" t="shared" si="9" ref="E22:N23">SUM(E38,E54,E71,E80)</f>
        <v>277</v>
      </c>
      <c r="F22" s="55">
        <f t="shared" si="9"/>
        <v>70</v>
      </c>
      <c r="G22" s="55">
        <f t="shared" si="9"/>
        <v>0</v>
      </c>
      <c r="H22" s="55">
        <f t="shared" si="9"/>
        <v>70</v>
      </c>
      <c r="I22" s="55">
        <f t="shared" si="9"/>
        <v>0</v>
      </c>
      <c r="J22" s="55">
        <f>SUM(J38,J54,J71,J80)</f>
        <v>0</v>
      </c>
      <c r="K22" s="55">
        <f t="shared" si="9"/>
        <v>0</v>
      </c>
      <c r="L22" s="55">
        <f>SUM(L38,L54,L71,L80)</f>
        <v>0</v>
      </c>
      <c r="M22" s="55">
        <f t="shared" si="9"/>
        <v>0</v>
      </c>
      <c r="N22" s="48">
        <f t="shared" si="9"/>
        <v>0</v>
      </c>
    </row>
    <row r="23" spans="1:14" ht="15.75">
      <c r="A23" s="20" t="s">
        <v>0</v>
      </c>
      <c r="B23" s="9">
        <v>340</v>
      </c>
      <c r="C23" s="10" t="s">
        <v>14</v>
      </c>
      <c r="D23" s="55">
        <f>SUM(D39,D55,D72,D81)</f>
        <v>0</v>
      </c>
      <c r="E23" s="55">
        <f t="shared" si="9"/>
        <v>231</v>
      </c>
      <c r="F23" s="55">
        <f t="shared" si="9"/>
        <v>30</v>
      </c>
      <c r="G23" s="55">
        <f t="shared" si="9"/>
        <v>18</v>
      </c>
      <c r="H23" s="55">
        <f t="shared" si="9"/>
        <v>12</v>
      </c>
      <c r="I23" s="55">
        <f t="shared" si="9"/>
        <v>0</v>
      </c>
      <c r="J23" s="55">
        <f>SUM(J39,J55,J72,J81)</f>
        <v>0</v>
      </c>
      <c r="K23" s="55">
        <f t="shared" si="9"/>
        <v>0</v>
      </c>
      <c r="L23" s="55">
        <f>SUM(L39,L55,L72,L81)</f>
        <v>0</v>
      </c>
      <c r="M23" s="55">
        <f t="shared" si="9"/>
        <v>0</v>
      </c>
      <c r="N23" s="48">
        <f t="shared" si="9"/>
        <v>0</v>
      </c>
    </row>
    <row r="24" spans="1:14" ht="15.75">
      <c r="A24" s="21" t="s">
        <v>16</v>
      </c>
      <c r="B24" s="11"/>
      <c r="C24" s="12"/>
      <c r="D24" s="49">
        <f>SUM(D8,D12,D19,D20,D21,)</f>
        <v>4976</v>
      </c>
      <c r="E24" s="49">
        <f>SUM(E8,E12,E19,E20,E21,)</f>
        <v>8177</v>
      </c>
      <c r="F24" s="49">
        <f aca="true" t="shared" si="10" ref="F24:N24">SUM(F8,F12,F19,F20,F21,)</f>
        <v>6545.867</v>
      </c>
      <c r="G24" s="49">
        <f t="shared" si="10"/>
        <v>699</v>
      </c>
      <c r="H24" s="49">
        <f t="shared" si="10"/>
        <v>1587</v>
      </c>
      <c r="I24" s="49">
        <f t="shared" si="10"/>
        <v>703</v>
      </c>
      <c r="J24" s="49">
        <f>SUM(J8,J12,J19,J20,J21,)</f>
        <v>3477.1</v>
      </c>
      <c r="K24" s="49">
        <f t="shared" si="10"/>
        <v>0</v>
      </c>
      <c r="L24" s="49">
        <f>SUM(L8,L12,L19,L20,L21,)</f>
        <v>79.767</v>
      </c>
      <c r="M24" s="49">
        <f t="shared" si="10"/>
        <v>0</v>
      </c>
      <c r="N24" s="50">
        <f t="shared" si="10"/>
        <v>0</v>
      </c>
    </row>
    <row r="25" spans="1:14" ht="31.5">
      <c r="A25" s="26" t="s">
        <v>15</v>
      </c>
      <c r="B25" s="7">
        <v>210</v>
      </c>
      <c r="C25" s="27" t="s">
        <v>26</v>
      </c>
      <c r="D25" s="53">
        <f>SUM(D26:D28)</f>
        <v>871</v>
      </c>
      <c r="E25" s="53">
        <f>SUM(E26:E28)</f>
        <v>923</v>
      </c>
      <c r="F25" s="53">
        <f>SUM(F26:F28)</f>
        <v>923</v>
      </c>
      <c r="G25" s="53">
        <f aca="true" t="shared" si="11" ref="G25:N25">SUM(G26:G28)</f>
        <v>0</v>
      </c>
      <c r="H25" s="53">
        <f t="shared" si="11"/>
        <v>0</v>
      </c>
      <c r="I25" s="53">
        <f t="shared" si="11"/>
        <v>0</v>
      </c>
      <c r="J25" s="53">
        <f>SUM(J26:J28)</f>
        <v>923</v>
      </c>
      <c r="K25" s="53">
        <f t="shared" si="11"/>
        <v>0</v>
      </c>
      <c r="L25" s="53">
        <f>SUM(L26:L28)</f>
        <v>0</v>
      </c>
      <c r="M25" s="53">
        <f t="shared" si="11"/>
        <v>0</v>
      </c>
      <c r="N25" s="54">
        <f t="shared" si="11"/>
        <v>0</v>
      </c>
    </row>
    <row r="26" spans="1:14" ht="15.75">
      <c r="A26" s="30" t="s">
        <v>15</v>
      </c>
      <c r="B26" s="9">
        <v>211</v>
      </c>
      <c r="C26" s="10" t="s">
        <v>1</v>
      </c>
      <c r="D26" s="58">
        <v>670</v>
      </c>
      <c r="E26" s="58">
        <v>709</v>
      </c>
      <c r="F26" s="55">
        <f>SUM(G26:N26)</f>
        <v>709</v>
      </c>
      <c r="G26" s="58"/>
      <c r="H26" s="58"/>
      <c r="I26" s="58"/>
      <c r="J26" s="58">
        <v>709</v>
      </c>
      <c r="K26" s="58"/>
      <c r="L26" s="58"/>
      <c r="M26" s="58"/>
      <c r="N26" s="65"/>
    </row>
    <row r="27" spans="1:14" ht="15.75" hidden="1">
      <c r="A27" s="30" t="s">
        <v>15</v>
      </c>
      <c r="B27" s="9">
        <v>212</v>
      </c>
      <c r="C27" s="10" t="s">
        <v>2</v>
      </c>
      <c r="D27" s="58"/>
      <c r="E27" s="58"/>
      <c r="F27" s="55">
        <f>SUM(G27:N27)</f>
        <v>0</v>
      </c>
      <c r="G27" s="58"/>
      <c r="H27" s="58"/>
      <c r="I27" s="58"/>
      <c r="J27" s="58"/>
      <c r="K27" s="58"/>
      <c r="L27" s="58"/>
      <c r="M27" s="58"/>
      <c r="N27" s="65"/>
    </row>
    <row r="28" spans="1:14" ht="15.75">
      <c r="A28" s="30" t="s">
        <v>15</v>
      </c>
      <c r="B28" s="9">
        <v>213</v>
      </c>
      <c r="C28" s="10" t="s">
        <v>3</v>
      </c>
      <c r="D28" s="58">
        <v>201</v>
      </c>
      <c r="E28" s="58">
        <v>214</v>
      </c>
      <c r="F28" s="55">
        <f>SUM(G28:N28)</f>
        <v>214</v>
      </c>
      <c r="G28" s="58"/>
      <c r="H28" s="58"/>
      <c r="I28" s="58"/>
      <c r="J28" s="58">
        <v>214</v>
      </c>
      <c r="K28" s="58"/>
      <c r="L28" s="58"/>
      <c r="M28" s="58"/>
      <c r="N28" s="65"/>
    </row>
    <row r="29" spans="1:14" ht="15.75">
      <c r="A29" s="26" t="s">
        <v>15</v>
      </c>
      <c r="B29" s="7">
        <v>220</v>
      </c>
      <c r="C29" s="8" t="s">
        <v>4</v>
      </c>
      <c r="D29" s="53">
        <f>SUM(D30:D35)</f>
        <v>0</v>
      </c>
      <c r="E29" s="53">
        <f aca="true" t="shared" si="12" ref="E29:N29">SUM(E30:E35)</f>
        <v>0</v>
      </c>
      <c r="F29" s="53">
        <f t="shared" si="12"/>
        <v>0</v>
      </c>
      <c r="G29" s="53">
        <f t="shared" si="12"/>
        <v>0</v>
      </c>
      <c r="H29" s="53">
        <f t="shared" si="12"/>
        <v>0</v>
      </c>
      <c r="I29" s="53">
        <f t="shared" si="12"/>
        <v>0</v>
      </c>
      <c r="J29" s="53">
        <f>SUM(J30:J35)</f>
        <v>0</v>
      </c>
      <c r="K29" s="53">
        <f t="shared" si="12"/>
        <v>0</v>
      </c>
      <c r="L29" s="53">
        <f>SUM(L30:L35)</f>
        <v>0</v>
      </c>
      <c r="M29" s="53">
        <f t="shared" si="12"/>
        <v>0</v>
      </c>
      <c r="N29" s="54">
        <f t="shared" si="12"/>
        <v>0</v>
      </c>
    </row>
    <row r="30" spans="1:14" ht="15.75" hidden="1">
      <c r="A30" s="30" t="s">
        <v>15</v>
      </c>
      <c r="B30" s="9">
        <v>221</v>
      </c>
      <c r="C30" s="10" t="s">
        <v>5</v>
      </c>
      <c r="D30" s="58"/>
      <c r="E30" s="58"/>
      <c r="F30" s="55">
        <f aca="true" t="shared" si="13" ref="F30:F35">SUM(G30:N30)</f>
        <v>0</v>
      </c>
      <c r="G30" s="58"/>
      <c r="H30" s="58"/>
      <c r="I30" s="58"/>
      <c r="J30" s="58"/>
      <c r="K30" s="58"/>
      <c r="L30" s="58"/>
      <c r="M30" s="58"/>
      <c r="N30" s="65"/>
    </row>
    <row r="31" spans="1:14" ht="15.75" hidden="1">
      <c r="A31" s="30" t="s">
        <v>15</v>
      </c>
      <c r="B31" s="9">
        <v>222</v>
      </c>
      <c r="C31" s="10" t="s">
        <v>6</v>
      </c>
      <c r="D31" s="58"/>
      <c r="E31" s="58"/>
      <c r="F31" s="55">
        <f t="shared" si="13"/>
        <v>0</v>
      </c>
      <c r="G31" s="58"/>
      <c r="H31" s="58"/>
      <c r="I31" s="58"/>
      <c r="J31" s="58"/>
      <c r="K31" s="58"/>
      <c r="L31" s="58"/>
      <c r="M31" s="58"/>
      <c r="N31" s="65"/>
    </row>
    <row r="32" spans="1:14" ht="15.75" hidden="1">
      <c r="A32" s="30" t="s">
        <v>15</v>
      </c>
      <c r="B32" s="9">
        <v>223</v>
      </c>
      <c r="C32" s="10" t="s">
        <v>7</v>
      </c>
      <c r="D32" s="58"/>
      <c r="E32" s="58"/>
      <c r="F32" s="55">
        <f t="shared" si="13"/>
        <v>0</v>
      </c>
      <c r="G32" s="58"/>
      <c r="H32" s="58"/>
      <c r="I32" s="58"/>
      <c r="J32" s="58"/>
      <c r="K32" s="58"/>
      <c r="L32" s="58"/>
      <c r="M32" s="58"/>
      <c r="N32" s="65"/>
    </row>
    <row r="33" spans="1:14" ht="15.75" hidden="1">
      <c r="A33" s="30" t="s">
        <v>15</v>
      </c>
      <c r="B33" s="9">
        <v>224</v>
      </c>
      <c r="C33" s="10" t="s">
        <v>8</v>
      </c>
      <c r="D33" s="58"/>
      <c r="E33" s="58"/>
      <c r="F33" s="55">
        <f t="shared" si="13"/>
        <v>0</v>
      </c>
      <c r="G33" s="58"/>
      <c r="H33" s="58"/>
      <c r="I33" s="58"/>
      <c r="J33" s="58"/>
      <c r="K33" s="58"/>
      <c r="L33" s="58"/>
      <c r="M33" s="58"/>
      <c r="N33" s="65"/>
    </row>
    <row r="34" spans="1:14" ht="15.75" hidden="1">
      <c r="A34" s="30" t="s">
        <v>15</v>
      </c>
      <c r="B34" s="9">
        <v>225</v>
      </c>
      <c r="C34" s="10" t="s">
        <v>9</v>
      </c>
      <c r="D34" s="58"/>
      <c r="E34" s="58"/>
      <c r="F34" s="55">
        <f t="shared" si="13"/>
        <v>0</v>
      </c>
      <c r="G34" s="58"/>
      <c r="H34" s="58"/>
      <c r="I34" s="58"/>
      <c r="J34" s="58"/>
      <c r="K34" s="58"/>
      <c r="L34" s="58"/>
      <c r="M34" s="58"/>
      <c r="N34" s="65"/>
    </row>
    <row r="35" spans="1:14" ht="15.75" hidden="1">
      <c r="A35" s="30" t="s">
        <v>15</v>
      </c>
      <c r="B35" s="9">
        <v>226</v>
      </c>
      <c r="C35" s="10" t="s">
        <v>10</v>
      </c>
      <c r="D35" s="58"/>
      <c r="E35" s="58"/>
      <c r="F35" s="55">
        <f t="shared" si="13"/>
        <v>0</v>
      </c>
      <c r="G35" s="58"/>
      <c r="H35" s="58"/>
      <c r="I35" s="58"/>
      <c r="J35" s="58"/>
      <c r="K35" s="58"/>
      <c r="L35" s="58"/>
      <c r="M35" s="58"/>
      <c r="N35" s="65"/>
    </row>
    <row r="36" spans="1:14" s="44" customFormat="1" ht="15.75" hidden="1">
      <c r="A36" s="26" t="s">
        <v>15</v>
      </c>
      <c r="B36" s="7">
        <v>290</v>
      </c>
      <c r="C36" s="8" t="s">
        <v>11</v>
      </c>
      <c r="D36" s="66"/>
      <c r="E36" s="66"/>
      <c r="F36" s="53">
        <f>SUM(G36:N36)</f>
        <v>0</v>
      </c>
      <c r="G36" s="66"/>
      <c r="H36" s="66"/>
      <c r="I36" s="66"/>
      <c r="J36" s="66"/>
      <c r="K36" s="66"/>
      <c r="L36" s="66"/>
      <c r="M36" s="66"/>
      <c r="N36" s="67"/>
    </row>
    <row r="37" spans="1:14" ht="15.75" hidden="1">
      <c r="A37" s="26" t="s">
        <v>15</v>
      </c>
      <c r="B37" s="7">
        <v>300</v>
      </c>
      <c r="C37" s="8" t="s">
        <v>12</v>
      </c>
      <c r="D37" s="53">
        <f>SUM(D38:D39)</f>
        <v>0</v>
      </c>
      <c r="E37" s="53">
        <f aca="true" t="shared" si="14" ref="E37:N37">SUM(E38:E39)</f>
        <v>0</v>
      </c>
      <c r="F37" s="53">
        <f t="shared" si="14"/>
        <v>0</v>
      </c>
      <c r="G37" s="53">
        <f t="shared" si="14"/>
        <v>0</v>
      </c>
      <c r="H37" s="53">
        <f t="shared" si="14"/>
        <v>0</v>
      </c>
      <c r="I37" s="53">
        <f t="shared" si="14"/>
        <v>0</v>
      </c>
      <c r="J37" s="53">
        <f>SUM(J38:J39)</f>
        <v>0</v>
      </c>
      <c r="K37" s="53">
        <f t="shared" si="14"/>
        <v>0</v>
      </c>
      <c r="L37" s="53">
        <f>SUM(L38:L39)</f>
        <v>0</v>
      </c>
      <c r="M37" s="53">
        <f t="shared" si="14"/>
        <v>0</v>
      </c>
      <c r="N37" s="54">
        <f t="shared" si="14"/>
        <v>0</v>
      </c>
    </row>
    <row r="38" spans="1:14" ht="15.75" hidden="1">
      <c r="A38" s="30" t="s">
        <v>15</v>
      </c>
      <c r="B38" s="9">
        <v>310</v>
      </c>
      <c r="C38" s="10" t="s">
        <v>13</v>
      </c>
      <c r="D38" s="58"/>
      <c r="E38" s="58"/>
      <c r="F38" s="55">
        <f>SUM(G38:N38)</f>
        <v>0</v>
      </c>
      <c r="G38" s="58"/>
      <c r="H38" s="58"/>
      <c r="I38" s="58"/>
      <c r="J38" s="58"/>
      <c r="K38" s="58"/>
      <c r="L38" s="58"/>
      <c r="M38" s="58"/>
      <c r="N38" s="65"/>
    </row>
    <row r="39" spans="1:14" ht="15.75" hidden="1">
      <c r="A39" s="30" t="s">
        <v>15</v>
      </c>
      <c r="B39" s="9">
        <v>340</v>
      </c>
      <c r="C39" s="10" t="s">
        <v>14</v>
      </c>
      <c r="D39" s="58"/>
      <c r="E39" s="58"/>
      <c r="F39" s="55">
        <f>SUM(G39:N39)</f>
        <v>0</v>
      </c>
      <c r="G39" s="58"/>
      <c r="H39" s="58"/>
      <c r="I39" s="58"/>
      <c r="J39" s="58"/>
      <c r="K39" s="58"/>
      <c r="L39" s="58"/>
      <c r="M39" s="58"/>
      <c r="N39" s="65"/>
    </row>
    <row r="40" spans="1:14" ht="15.75">
      <c r="A40" s="22"/>
      <c r="B40" s="11"/>
      <c r="C40" s="6" t="s">
        <v>17</v>
      </c>
      <c r="D40" s="49">
        <f>SUM(D25,D29,D36,D37)</f>
        <v>871</v>
      </c>
      <c r="E40" s="49">
        <f aca="true" t="shared" si="15" ref="E40:N40">SUM(E25,E29,E36,E37)</f>
        <v>923</v>
      </c>
      <c r="F40" s="49">
        <f t="shared" si="15"/>
        <v>923</v>
      </c>
      <c r="G40" s="49">
        <f t="shared" si="15"/>
        <v>0</v>
      </c>
      <c r="H40" s="49">
        <f t="shared" si="15"/>
        <v>0</v>
      </c>
      <c r="I40" s="49">
        <f t="shared" si="15"/>
        <v>0</v>
      </c>
      <c r="J40" s="49">
        <f>SUM(J25,J29,J36,J37)</f>
        <v>923</v>
      </c>
      <c r="K40" s="49">
        <f t="shared" si="15"/>
        <v>0</v>
      </c>
      <c r="L40" s="49">
        <f>SUM(L25,L29,L36,L37)</f>
        <v>0</v>
      </c>
      <c r="M40" s="49">
        <f t="shared" si="15"/>
        <v>0</v>
      </c>
      <c r="N40" s="50">
        <f t="shared" si="15"/>
        <v>0</v>
      </c>
    </row>
    <row r="41" spans="1:14" ht="31.5">
      <c r="A41" s="26" t="s">
        <v>18</v>
      </c>
      <c r="B41" s="7">
        <v>210</v>
      </c>
      <c r="C41" s="27" t="s">
        <v>26</v>
      </c>
      <c r="D41" s="53">
        <f>SUM(D42:D44)</f>
        <v>648</v>
      </c>
      <c r="E41" s="53">
        <f aca="true" t="shared" si="16" ref="E41:N41">SUM(E42:E44)</f>
        <v>685</v>
      </c>
      <c r="F41" s="53">
        <f t="shared" si="16"/>
        <v>685</v>
      </c>
      <c r="G41" s="53">
        <f t="shared" si="16"/>
        <v>0</v>
      </c>
      <c r="H41" s="53">
        <f t="shared" si="16"/>
        <v>685</v>
      </c>
      <c r="I41" s="53">
        <f t="shared" si="16"/>
        <v>0</v>
      </c>
      <c r="J41" s="53">
        <f>SUM(J42:J44)</f>
        <v>0</v>
      </c>
      <c r="K41" s="53">
        <f t="shared" si="16"/>
        <v>0</v>
      </c>
      <c r="L41" s="53">
        <f>SUM(L42:L44)</f>
        <v>0</v>
      </c>
      <c r="M41" s="53">
        <f t="shared" si="16"/>
        <v>0</v>
      </c>
      <c r="N41" s="54">
        <f t="shared" si="16"/>
        <v>0</v>
      </c>
    </row>
    <row r="42" spans="1:14" ht="15.75">
      <c r="A42" s="30" t="s">
        <v>18</v>
      </c>
      <c r="B42" s="9">
        <v>211</v>
      </c>
      <c r="C42" s="10" t="s">
        <v>1</v>
      </c>
      <c r="D42" s="58">
        <v>498</v>
      </c>
      <c r="E42" s="58">
        <v>526</v>
      </c>
      <c r="F42" s="55">
        <f>SUM(G42:N42)</f>
        <v>526</v>
      </c>
      <c r="G42" s="58"/>
      <c r="H42" s="58">
        <v>526</v>
      </c>
      <c r="I42" s="58"/>
      <c r="J42" s="58"/>
      <c r="K42" s="58"/>
      <c r="L42" s="58"/>
      <c r="M42" s="58"/>
      <c r="N42" s="65"/>
    </row>
    <row r="43" spans="1:14" ht="15.75" hidden="1">
      <c r="A43" s="30" t="s">
        <v>18</v>
      </c>
      <c r="B43" s="9">
        <v>212</v>
      </c>
      <c r="C43" s="10" t="s">
        <v>2</v>
      </c>
      <c r="D43" s="58"/>
      <c r="E43" s="58"/>
      <c r="F43" s="55">
        <f>SUM(G43:N43)</f>
        <v>0</v>
      </c>
      <c r="G43" s="58"/>
      <c r="H43" s="58"/>
      <c r="I43" s="58"/>
      <c r="J43" s="58"/>
      <c r="K43" s="58"/>
      <c r="L43" s="58"/>
      <c r="M43" s="58"/>
      <c r="N43" s="65"/>
    </row>
    <row r="44" spans="1:14" ht="15.75">
      <c r="A44" s="30" t="s">
        <v>18</v>
      </c>
      <c r="B44" s="9">
        <v>213</v>
      </c>
      <c r="C44" s="10" t="s">
        <v>3</v>
      </c>
      <c r="D44" s="58">
        <v>150</v>
      </c>
      <c r="E44" s="58">
        <v>159</v>
      </c>
      <c r="F44" s="55">
        <f>SUM(G44:N44)</f>
        <v>159</v>
      </c>
      <c r="G44" s="58"/>
      <c r="H44" s="58">
        <v>159</v>
      </c>
      <c r="I44" s="58"/>
      <c r="J44" s="58"/>
      <c r="K44" s="58"/>
      <c r="L44" s="58"/>
      <c r="M44" s="58"/>
      <c r="N44" s="65"/>
    </row>
    <row r="45" spans="1:14" ht="15.75" hidden="1">
      <c r="A45" s="26" t="s">
        <v>18</v>
      </c>
      <c r="B45" s="7">
        <v>220</v>
      </c>
      <c r="C45" s="8" t="s">
        <v>4</v>
      </c>
      <c r="D45" s="53">
        <f>SUM(D46:D51)</f>
        <v>0</v>
      </c>
      <c r="E45" s="53">
        <f aca="true" t="shared" si="17" ref="E45:N45">SUM(E46:E51)</f>
        <v>0</v>
      </c>
      <c r="F45" s="53">
        <f t="shared" si="17"/>
        <v>0</v>
      </c>
      <c r="G45" s="53">
        <f t="shared" si="17"/>
        <v>0</v>
      </c>
      <c r="H45" s="53">
        <f t="shared" si="17"/>
        <v>0</v>
      </c>
      <c r="I45" s="53">
        <f t="shared" si="17"/>
        <v>0</v>
      </c>
      <c r="J45" s="53">
        <f>SUM(J46:J51)</f>
        <v>0</v>
      </c>
      <c r="K45" s="53">
        <f t="shared" si="17"/>
        <v>0</v>
      </c>
      <c r="L45" s="53">
        <f>SUM(L46:L51)</f>
        <v>0</v>
      </c>
      <c r="M45" s="53">
        <f t="shared" si="17"/>
        <v>0</v>
      </c>
      <c r="N45" s="54">
        <f t="shared" si="17"/>
        <v>0</v>
      </c>
    </row>
    <row r="46" spans="1:14" ht="15.75" hidden="1">
      <c r="A46" s="30" t="s">
        <v>18</v>
      </c>
      <c r="B46" s="9">
        <v>221</v>
      </c>
      <c r="C46" s="10" t="s">
        <v>5</v>
      </c>
      <c r="D46" s="58"/>
      <c r="E46" s="58"/>
      <c r="F46" s="55">
        <f aca="true" t="shared" si="18" ref="F46:F52">SUM(G46:N46)</f>
        <v>0</v>
      </c>
      <c r="G46" s="58"/>
      <c r="H46" s="58"/>
      <c r="I46" s="58"/>
      <c r="J46" s="58"/>
      <c r="K46" s="58"/>
      <c r="L46" s="58"/>
      <c r="M46" s="58"/>
      <c r="N46" s="65"/>
    </row>
    <row r="47" spans="1:14" ht="15.75" hidden="1">
      <c r="A47" s="30" t="s">
        <v>18</v>
      </c>
      <c r="B47" s="9">
        <v>222</v>
      </c>
      <c r="C47" s="10" t="s">
        <v>6</v>
      </c>
      <c r="D47" s="58"/>
      <c r="E47" s="58"/>
      <c r="F47" s="55">
        <f t="shared" si="18"/>
        <v>0</v>
      </c>
      <c r="G47" s="58"/>
      <c r="H47" s="58"/>
      <c r="I47" s="58"/>
      <c r="J47" s="58"/>
      <c r="K47" s="58"/>
      <c r="L47" s="58"/>
      <c r="M47" s="58"/>
      <c r="N47" s="65"/>
    </row>
    <row r="48" spans="1:14" ht="15.75" hidden="1">
      <c r="A48" s="30" t="s">
        <v>18</v>
      </c>
      <c r="B48" s="9">
        <v>223</v>
      </c>
      <c r="C48" s="10" t="s">
        <v>7</v>
      </c>
      <c r="D48" s="58"/>
      <c r="E48" s="58"/>
      <c r="F48" s="55">
        <f t="shared" si="18"/>
        <v>0</v>
      </c>
      <c r="G48" s="58"/>
      <c r="H48" s="58"/>
      <c r="I48" s="58"/>
      <c r="J48" s="58"/>
      <c r="K48" s="58"/>
      <c r="L48" s="58"/>
      <c r="M48" s="58"/>
      <c r="N48" s="65"/>
    </row>
    <row r="49" spans="1:14" ht="15.75" hidden="1">
      <c r="A49" s="30" t="s">
        <v>18</v>
      </c>
      <c r="B49" s="9">
        <v>224</v>
      </c>
      <c r="C49" s="10" t="s">
        <v>8</v>
      </c>
      <c r="D49" s="58"/>
      <c r="E49" s="58"/>
      <c r="F49" s="55">
        <f t="shared" si="18"/>
        <v>0</v>
      </c>
      <c r="G49" s="58"/>
      <c r="H49" s="58"/>
      <c r="I49" s="58"/>
      <c r="J49" s="58"/>
      <c r="K49" s="58"/>
      <c r="L49" s="58"/>
      <c r="M49" s="58"/>
      <c r="N49" s="65"/>
    </row>
    <row r="50" spans="1:14" ht="15.75" hidden="1">
      <c r="A50" s="30" t="s">
        <v>18</v>
      </c>
      <c r="B50" s="9">
        <v>225</v>
      </c>
      <c r="C50" s="10" t="s">
        <v>9</v>
      </c>
      <c r="D50" s="58"/>
      <c r="E50" s="58"/>
      <c r="F50" s="55">
        <f t="shared" si="18"/>
        <v>0</v>
      </c>
      <c r="G50" s="58"/>
      <c r="H50" s="58"/>
      <c r="I50" s="58"/>
      <c r="J50" s="58"/>
      <c r="K50" s="58"/>
      <c r="L50" s="58"/>
      <c r="M50" s="58"/>
      <c r="N50" s="65"/>
    </row>
    <row r="51" spans="1:14" ht="15.75" hidden="1">
      <c r="A51" s="30" t="s">
        <v>18</v>
      </c>
      <c r="B51" s="9">
        <v>226</v>
      </c>
      <c r="C51" s="10" t="s">
        <v>10</v>
      </c>
      <c r="D51" s="58"/>
      <c r="E51" s="58"/>
      <c r="F51" s="55">
        <f t="shared" si="18"/>
        <v>0</v>
      </c>
      <c r="G51" s="58"/>
      <c r="H51" s="58"/>
      <c r="I51" s="58"/>
      <c r="J51" s="58"/>
      <c r="K51" s="58"/>
      <c r="L51" s="58"/>
      <c r="M51" s="58"/>
      <c r="N51" s="65"/>
    </row>
    <row r="52" spans="1:14" s="44" customFormat="1" ht="15.75">
      <c r="A52" s="26" t="s">
        <v>18</v>
      </c>
      <c r="B52" s="7">
        <v>290</v>
      </c>
      <c r="C52" s="8" t="s">
        <v>11</v>
      </c>
      <c r="D52" s="66">
        <v>4</v>
      </c>
      <c r="E52" s="66">
        <v>4</v>
      </c>
      <c r="F52" s="53">
        <f t="shared" si="18"/>
        <v>4</v>
      </c>
      <c r="G52" s="66">
        <v>4</v>
      </c>
      <c r="H52" s="66"/>
      <c r="I52" s="66"/>
      <c r="J52" s="66"/>
      <c r="K52" s="66"/>
      <c r="L52" s="66"/>
      <c r="M52" s="66"/>
      <c r="N52" s="67"/>
    </row>
    <row r="53" spans="1:14" ht="15.75" hidden="1">
      <c r="A53" s="26" t="s">
        <v>18</v>
      </c>
      <c r="B53" s="7">
        <v>300</v>
      </c>
      <c r="C53" s="27" t="s">
        <v>12</v>
      </c>
      <c r="D53" s="53">
        <f>SUM(D54:D55)</f>
        <v>0</v>
      </c>
      <c r="E53" s="53">
        <f aca="true" t="shared" si="19" ref="E53:N53">SUM(E54:E55)</f>
        <v>0</v>
      </c>
      <c r="F53" s="53">
        <f t="shared" si="19"/>
        <v>0</v>
      </c>
      <c r="G53" s="53">
        <f t="shared" si="19"/>
        <v>0</v>
      </c>
      <c r="H53" s="53">
        <f t="shared" si="19"/>
        <v>0</v>
      </c>
      <c r="I53" s="53">
        <f t="shared" si="19"/>
        <v>0</v>
      </c>
      <c r="J53" s="53">
        <f>SUM(J54:J55)</f>
        <v>0</v>
      </c>
      <c r="K53" s="53">
        <f t="shared" si="19"/>
        <v>0</v>
      </c>
      <c r="L53" s="53">
        <f>SUM(L54:L55)</f>
        <v>0</v>
      </c>
      <c r="M53" s="53">
        <f t="shared" si="19"/>
        <v>0</v>
      </c>
      <c r="N53" s="54">
        <f t="shared" si="19"/>
        <v>0</v>
      </c>
    </row>
    <row r="54" spans="1:14" ht="15.75" hidden="1">
      <c r="A54" s="30" t="s">
        <v>18</v>
      </c>
      <c r="B54" s="9">
        <v>310</v>
      </c>
      <c r="C54" s="10" t="s">
        <v>13</v>
      </c>
      <c r="D54" s="58"/>
      <c r="E54" s="58"/>
      <c r="F54" s="55">
        <f>SUM(G54:N54)</f>
        <v>0</v>
      </c>
      <c r="G54" s="58"/>
      <c r="H54" s="58"/>
      <c r="I54" s="58"/>
      <c r="J54" s="58"/>
      <c r="K54" s="58"/>
      <c r="L54" s="58"/>
      <c r="M54" s="58"/>
      <c r="N54" s="65"/>
    </row>
    <row r="55" spans="1:14" ht="15.75" hidden="1">
      <c r="A55" s="30" t="s">
        <v>18</v>
      </c>
      <c r="B55" s="9">
        <v>340</v>
      </c>
      <c r="C55" s="10" t="s">
        <v>14</v>
      </c>
      <c r="D55" s="58"/>
      <c r="E55" s="58"/>
      <c r="F55" s="55">
        <f>SUM(G55:N55)</f>
        <v>0</v>
      </c>
      <c r="G55" s="58"/>
      <c r="H55" s="58"/>
      <c r="I55" s="58"/>
      <c r="J55" s="58"/>
      <c r="K55" s="58"/>
      <c r="L55" s="58"/>
      <c r="M55" s="58"/>
      <c r="N55" s="65"/>
    </row>
    <row r="56" spans="1:14" ht="15.75">
      <c r="A56" s="22"/>
      <c r="B56" s="11"/>
      <c r="C56" s="6" t="s">
        <v>17</v>
      </c>
      <c r="D56" s="49">
        <f>SUM(D41,D45,D52,D53)</f>
        <v>652</v>
      </c>
      <c r="E56" s="49">
        <f aca="true" t="shared" si="20" ref="E56:N56">SUM(E41,E45,E52,E53)</f>
        <v>689</v>
      </c>
      <c r="F56" s="49">
        <f t="shared" si="20"/>
        <v>689</v>
      </c>
      <c r="G56" s="49">
        <f t="shared" si="20"/>
        <v>4</v>
      </c>
      <c r="H56" s="49">
        <f t="shared" si="20"/>
        <v>685</v>
      </c>
      <c r="I56" s="49">
        <f t="shared" si="20"/>
        <v>0</v>
      </c>
      <c r="J56" s="49">
        <f>SUM(J41,J45,J52,J53)</f>
        <v>0</v>
      </c>
      <c r="K56" s="49">
        <f t="shared" si="20"/>
        <v>0</v>
      </c>
      <c r="L56" s="49">
        <f>SUM(L41,L45,L52,L53)</f>
        <v>0</v>
      </c>
      <c r="M56" s="49">
        <f t="shared" si="20"/>
        <v>0</v>
      </c>
      <c r="N56" s="50">
        <f t="shared" si="20"/>
        <v>0</v>
      </c>
    </row>
    <row r="57" spans="1:14" ht="31.5">
      <c r="A57" s="26" t="s">
        <v>19</v>
      </c>
      <c r="B57" s="7">
        <v>210</v>
      </c>
      <c r="C57" s="27" t="s">
        <v>26</v>
      </c>
      <c r="D57" s="53">
        <f aca="true" t="shared" si="21" ref="D57:N57">SUM(D58:D60)</f>
        <v>3219</v>
      </c>
      <c r="E57" s="53">
        <f t="shared" si="21"/>
        <v>4851</v>
      </c>
      <c r="F57" s="53">
        <f t="shared" si="21"/>
        <v>3748.1</v>
      </c>
      <c r="G57" s="53">
        <f t="shared" si="21"/>
        <v>657</v>
      </c>
      <c r="H57" s="53">
        <f t="shared" si="21"/>
        <v>537</v>
      </c>
      <c r="I57" s="53">
        <f t="shared" si="21"/>
        <v>0</v>
      </c>
      <c r="J57" s="53">
        <f t="shared" si="21"/>
        <v>2554.1</v>
      </c>
      <c r="K57" s="53">
        <f t="shared" si="21"/>
        <v>0</v>
      </c>
      <c r="L57" s="53">
        <f>SUM(L58:L60)</f>
        <v>0</v>
      </c>
      <c r="M57" s="53">
        <f t="shared" si="21"/>
        <v>0</v>
      </c>
      <c r="N57" s="54">
        <f t="shared" si="21"/>
        <v>0</v>
      </c>
    </row>
    <row r="58" spans="1:14" ht="15.75">
      <c r="A58" s="30" t="s">
        <v>19</v>
      </c>
      <c r="B58" s="9">
        <v>211</v>
      </c>
      <c r="C58" s="10" t="s">
        <v>1</v>
      </c>
      <c r="D58" s="58">
        <v>2455</v>
      </c>
      <c r="E58" s="58">
        <v>3703</v>
      </c>
      <c r="F58" s="55">
        <f>SUM(G58:N58)</f>
        <v>2664</v>
      </c>
      <c r="G58" s="58">
        <v>627</v>
      </c>
      <c r="H58" s="58">
        <v>537</v>
      </c>
      <c r="I58" s="58"/>
      <c r="J58" s="58">
        <v>1500</v>
      </c>
      <c r="K58" s="58"/>
      <c r="L58" s="58"/>
      <c r="M58" s="58"/>
      <c r="N58" s="65"/>
    </row>
    <row r="59" spans="1:14" ht="15.75">
      <c r="A59" s="30" t="s">
        <v>19</v>
      </c>
      <c r="B59" s="9">
        <v>212</v>
      </c>
      <c r="C59" s="10" t="s">
        <v>2</v>
      </c>
      <c r="D59" s="58">
        <v>20</v>
      </c>
      <c r="E59" s="58">
        <v>30</v>
      </c>
      <c r="F59" s="55">
        <f>SUM(G59:N59)</f>
        <v>30</v>
      </c>
      <c r="G59" s="58">
        <v>30</v>
      </c>
      <c r="H59" s="58"/>
      <c r="I59" s="58"/>
      <c r="J59" s="58"/>
      <c r="K59" s="58"/>
      <c r="L59" s="58"/>
      <c r="M59" s="58"/>
      <c r="N59" s="65"/>
    </row>
    <row r="60" spans="1:14" ht="15.75">
      <c r="A60" s="30" t="s">
        <v>19</v>
      </c>
      <c r="B60" s="9">
        <v>213</v>
      </c>
      <c r="C60" s="10" t="s">
        <v>3</v>
      </c>
      <c r="D60" s="58">
        <v>744</v>
      </c>
      <c r="E60" s="58">
        <v>1118</v>
      </c>
      <c r="F60" s="55">
        <f>SUM(G60:N60)</f>
        <v>1054.1</v>
      </c>
      <c r="G60" s="58"/>
      <c r="H60" s="58"/>
      <c r="I60" s="58"/>
      <c r="J60" s="58">
        <v>1054.1</v>
      </c>
      <c r="K60" s="58"/>
      <c r="L60" s="58"/>
      <c r="M60" s="58"/>
      <c r="N60" s="65"/>
    </row>
    <row r="61" spans="1:14" ht="15.75">
      <c r="A61" s="26" t="s">
        <v>19</v>
      </c>
      <c r="B61" s="7">
        <v>220</v>
      </c>
      <c r="C61" s="8" t="s">
        <v>4</v>
      </c>
      <c r="D61" s="53">
        <f>SUM(D62:D67)</f>
        <v>234</v>
      </c>
      <c r="E61" s="53">
        <f aca="true" t="shared" si="22" ref="E61:N61">SUM(E62:E67)</f>
        <v>367</v>
      </c>
      <c r="F61" s="53">
        <f t="shared" si="22"/>
        <v>246.767</v>
      </c>
      <c r="G61" s="53">
        <f t="shared" si="22"/>
        <v>10</v>
      </c>
      <c r="H61" s="53">
        <f t="shared" si="22"/>
        <v>157</v>
      </c>
      <c r="I61" s="53">
        <f t="shared" si="22"/>
        <v>0</v>
      </c>
      <c r="J61" s="53">
        <f>SUM(J62:J67)</f>
        <v>0</v>
      </c>
      <c r="K61" s="53">
        <f t="shared" si="22"/>
        <v>0</v>
      </c>
      <c r="L61" s="53">
        <f>SUM(L62:L67)</f>
        <v>79.767</v>
      </c>
      <c r="M61" s="53">
        <f t="shared" si="22"/>
        <v>0</v>
      </c>
      <c r="N61" s="54">
        <f t="shared" si="22"/>
        <v>0</v>
      </c>
    </row>
    <row r="62" spans="1:14" ht="15.75">
      <c r="A62" s="30" t="s">
        <v>19</v>
      </c>
      <c r="B62" s="9">
        <v>221</v>
      </c>
      <c r="C62" s="10" t="s">
        <v>5</v>
      </c>
      <c r="D62" s="58">
        <v>12</v>
      </c>
      <c r="E62" s="58">
        <v>12</v>
      </c>
      <c r="F62" s="55">
        <f aca="true" t="shared" si="23" ref="F62:F69">SUM(G62:N62)</f>
        <v>12</v>
      </c>
      <c r="G62" s="58"/>
      <c r="H62" s="58">
        <v>12</v>
      </c>
      <c r="I62" s="58"/>
      <c r="J62" s="58"/>
      <c r="K62" s="58"/>
      <c r="L62" s="58"/>
      <c r="M62" s="58"/>
      <c r="N62" s="65"/>
    </row>
    <row r="63" spans="1:14" ht="15.75">
      <c r="A63" s="30" t="s">
        <v>19</v>
      </c>
      <c r="B63" s="9">
        <v>222</v>
      </c>
      <c r="C63" s="10" t="s">
        <v>6</v>
      </c>
      <c r="D63" s="58">
        <v>10</v>
      </c>
      <c r="E63" s="58">
        <v>23</v>
      </c>
      <c r="F63" s="55">
        <f t="shared" si="23"/>
        <v>23</v>
      </c>
      <c r="G63" s="58"/>
      <c r="H63" s="58">
        <v>23</v>
      </c>
      <c r="I63" s="58"/>
      <c r="J63" s="58"/>
      <c r="K63" s="58"/>
      <c r="L63" s="58"/>
      <c r="M63" s="58"/>
      <c r="N63" s="65"/>
    </row>
    <row r="64" spans="1:14" ht="15.75">
      <c r="A64" s="30" t="s">
        <v>19</v>
      </c>
      <c r="B64" s="9">
        <v>223</v>
      </c>
      <c r="C64" s="10" t="s">
        <v>7</v>
      </c>
      <c r="D64" s="58">
        <v>202</v>
      </c>
      <c r="E64" s="58">
        <v>260</v>
      </c>
      <c r="F64" s="55">
        <f t="shared" si="23"/>
        <v>139.767</v>
      </c>
      <c r="G64" s="58"/>
      <c r="H64" s="58">
        <v>60</v>
      </c>
      <c r="I64" s="58"/>
      <c r="J64" s="58"/>
      <c r="K64" s="58"/>
      <c r="L64" s="58">
        <v>79.767</v>
      </c>
      <c r="M64" s="58"/>
      <c r="N64" s="65"/>
    </row>
    <row r="65" spans="1:14" ht="15.75" hidden="1">
      <c r="A65" s="30" t="s">
        <v>19</v>
      </c>
      <c r="B65" s="9">
        <v>224</v>
      </c>
      <c r="C65" s="10" t="s">
        <v>8</v>
      </c>
      <c r="D65" s="58"/>
      <c r="E65" s="58"/>
      <c r="F65" s="55">
        <f t="shared" si="23"/>
        <v>0</v>
      </c>
      <c r="G65" s="58"/>
      <c r="H65" s="58"/>
      <c r="I65" s="58"/>
      <c r="J65" s="58"/>
      <c r="K65" s="58"/>
      <c r="L65" s="58"/>
      <c r="M65" s="58"/>
      <c r="N65" s="65"/>
    </row>
    <row r="66" spans="1:14" ht="15.75">
      <c r="A66" s="30" t="s">
        <v>19</v>
      </c>
      <c r="B66" s="9">
        <v>225</v>
      </c>
      <c r="C66" s="10" t="s">
        <v>9</v>
      </c>
      <c r="D66" s="58">
        <v>10</v>
      </c>
      <c r="E66" s="58">
        <v>62</v>
      </c>
      <c r="F66" s="55">
        <f t="shared" si="23"/>
        <v>62</v>
      </c>
      <c r="G66" s="58"/>
      <c r="H66" s="58">
        <v>62</v>
      </c>
      <c r="I66" s="58"/>
      <c r="J66" s="58"/>
      <c r="K66" s="58"/>
      <c r="L66" s="58"/>
      <c r="M66" s="58"/>
      <c r="N66" s="65"/>
    </row>
    <row r="67" spans="1:14" ht="15.75">
      <c r="A67" s="30" t="s">
        <v>19</v>
      </c>
      <c r="B67" s="9">
        <v>226</v>
      </c>
      <c r="C67" s="10" t="s">
        <v>10</v>
      </c>
      <c r="D67" s="58"/>
      <c r="E67" s="58">
        <v>10</v>
      </c>
      <c r="F67" s="55">
        <f t="shared" si="23"/>
        <v>10</v>
      </c>
      <c r="G67" s="58">
        <v>10</v>
      </c>
      <c r="H67" s="58"/>
      <c r="I67" s="58"/>
      <c r="J67" s="58"/>
      <c r="K67" s="58"/>
      <c r="L67" s="58"/>
      <c r="M67" s="58"/>
      <c r="N67" s="65"/>
    </row>
    <row r="68" spans="1:14" s="44" customFormat="1" ht="31.5">
      <c r="A68" s="26" t="s">
        <v>19</v>
      </c>
      <c r="B68" s="7">
        <v>251</v>
      </c>
      <c r="C68" s="27" t="s">
        <v>67</v>
      </c>
      <c r="D68" s="66"/>
      <c r="E68" s="66">
        <v>96</v>
      </c>
      <c r="F68" s="53">
        <f t="shared" si="23"/>
        <v>96</v>
      </c>
      <c r="G68" s="66"/>
      <c r="H68" s="66"/>
      <c r="I68" s="66">
        <v>96</v>
      </c>
      <c r="J68" s="66"/>
      <c r="K68" s="66"/>
      <c r="L68" s="66"/>
      <c r="M68" s="66"/>
      <c r="N68" s="67"/>
    </row>
    <row r="69" spans="1:14" s="44" customFormat="1" ht="15.75">
      <c r="A69" s="26" t="s">
        <v>19</v>
      </c>
      <c r="B69" s="7">
        <v>290</v>
      </c>
      <c r="C69" s="8" t="s">
        <v>11</v>
      </c>
      <c r="D69" s="66"/>
      <c r="E69" s="66">
        <v>10</v>
      </c>
      <c r="F69" s="53">
        <f t="shared" si="23"/>
        <v>10</v>
      </c>
      <c r="G69" s="66">
        <v>10</v>
      </c>
      <c r="H69" s="66"/>
      <c r="I69" s="66"/>
      <c r="J69" s="66"/>
      <c r="K69" s="66"/>
      <c r="L69" s="66"/>
      <c r="M69" s="66"/>
      <c r="N69" s="67"/>
    </row>
    <row r="70" spans="1:14" ht="15.75">
      <c r="A70" s="26" t="s">
        <v>19</v>
      </c>
      <c r="B70" s="7">
        <v>300</v>
      </c>
      <c r="C70" s="8" t="s">
        <v>12</v>
      </c>
      <c r="D70" s="53">
        <f>SUM(D71:D72)</f>
        <v>0</v>
      </c>
      <c r="E70" s="53">
        <f aca="true" t="shared" si="24" ref="E70:N70">SUM(E71:E72)</f>
        <v>508</v>
      </c>
      <c r="F70" s="53">
        <f t="shared" si="24"/>
        <v>100</v>
      </c>
      <c r="G70" s="53">
        <f t="shared" si="24"/>
        <v>18</v>
      </c>
      <c r="H70" s="53">
        <f t="shared" si="24"/>
        <v>82</v>
      </c>
      <c r="I70" s="53">
        <f t="shared" si="24"/>
        <v>0</v>
      </c>
      <c r="J70" s="53">
        <f>SUM(J71:J72)</f>
        <v>0</v>
      </c>
      <c r="K70" s="53">
        <f t="shared" si="24"/>
        <v>0</v>
      </c>
      <c r="L70" s="53">
        <f>SUM(L71:L72)</f>
        <v>0</v>
      </c>
      <c r="M70" s="53">
        <f t="shared" si="24"/>
        <v>0</v>
      </c>
      <c r="N70" s="54">
        <f t="shared" si="24"/>
        <v>0</v>
      </c>
    </row>
    <row r="71" spans="1:14" ht="15.75">
      <c r="A71" s="30" t="s">
        <v>19</v>
      </c>
      <c r="B71" s="9">
        <v>310</v>
      </c>
      <c r="C71" s="10" t="s">
        <v>13</v>
      </c>
      <c r="D71" s="58"/>
      <c r="E71" s="58">
        <v>277</v>
      </c>
      <c r="F71" s="55">
        <f>SUM(G71:N71)</f>
        <v>70</v>
      </c>
      <c r="G71" s="58"/>
      <c r="H71" s="58">
        <v>70</v>
      </c>
      <c r="I71" s="58"/>
      <c r="J71" s="58"/>
      <c r="K71" s="58"/>
      <c r="L71" s="58"/>
      <c r="M71" s="58"/>
      <c r="N71" s="65"/>
    </row>
    <row r="72" spans="1:14" ht="15.75">
      <c r="A72" s="30" t="s">
        <v>19</v>
      </c>
      <c r="B72" s="9">
        <v>340</v>
      </c>
      <c r="C72" s="10" t="s">
        <v>14</v>
      </c>
      <c r="D72" s="58"/>
      <c r="E72" s="58">
        <v>231</v>
      </c>
      <c r="F72" s="55">
        <f>SUM(G72:N72)</f>
        <v>30</v>
      </c>
      <c r="G72" s="58">
        <v>18</v>
      </c>
      <c r="H72" s="58">
        <v>12</v>
      </c>
      <c r="I72" s="58"/>
      <c r="J72" s="58"/>
      <c r="K72" s="58"/>
      <c r="L72" s="58"/>
      <c r="M72" s="58"/>
      <c r="N72" s="65"/>
    </row>
    <row r="73" spans="1:14" ht="15.75">
      <c r="A73" s="22"/>
      <c r="B73" s="11"/>
      <c r="C73" s="6" t="s">
        <v>17</v>
      </c>
      <c r="D73" s="49">
        <f>SUM(D57,D61,D68,D69,D70)</f>
        <v>3453</v>
      </c>
      <c r="E73" s="49">
        <f aca="true" t="shared" si="25" ref="E73:N73">SUM(E57,E61,E68,E69,E70)</f>
        <v>5832</v>
      </c>
      <c r="F73" s="49">
        <f t="shared" si="25"/>
        <v>4200.867</v>
      </c>
      <c r="G73" s="49">
        <f t="shared" si="25"/>
        <v>695</v>
      </c>
      <c r="H73" s="49">
        <f t="shared" si="25"/>
        <v>776</v>
      </c>
      <c r="I73" s="49">
        <f t="shared" si="25"/>
        <v>96</v>
      </c>
      <c r="J73" s="49">
        <f>SUM(J57,J61,J68,J69,J70)</f>
        <v>2554.1</v>
      </c>
      <c r="K73" s="49">
        <f t="shared" si="25"/>
        <v>0</v>
      </c>
      <c r="L73" s="49">
        <f>SUM(L57,L61,L68,L69,L70)</f>
        <v>79.767</v>
      </c>
      <c r="M73" s="49">
        <f t="shared" si="25"/>
        <v>0</v>
      </c>
      <c r="N73" s="50">
        <f t="shared" si="25"/>
        <v>0</v>
      </c>
    </row>
    <row r="74" spans="1:14" ht="31.5">
      <c r="A74" s="26" t="s">
        <v>66</v>
      </c>
      <c r="B74" s="7">
        <v>251</v>
      </c>
      <c r="C74" s="27" t="s">
        <v>67</v>
      </c>
      <c r="D74" s="68"/>
      <c r="E74" s="68">
        <v>607</v>
      </c>
      <c r="F74" s="53">
        <f>SUM(G74:N74)</f>
        <v>607</v>
      </c>
      <c r="G74" s="68"/>
      <c r="H74" s="68"/>
      <c r="I74" s="68">
        <v>607</v>
      </c>
      <c r="J74" s="68"/>
      <c r="K74" s="68"/>
      <c r="L74" s="68"/>
      <c r="M74" s="68"/>
      <c r="N74" s="69"/>
    </row>
    <row r="75" spans="1:14" ht="15.75">
      <c r="A75" s="22"/>
      <c r="B75" s="11"/>
      <c r="C75" s="6" t="s">
        <v>17</v>
      </c>
      <c r="D75" s="49">
        <f aca="true" t="shared" si="26" ref="D75:N75">D74</f>
        <v>0</v>
      </c>
      <c r="E75" s="49">
        <f t="shared" si="26"/>
        <v>607</v>
      </c>
      <c r="F75" s="49">
        <f t="shared" si="26"/>
        <v>607</v>
      </c>
      <c r="G75" s="49">
        <f t="shared" si="26"/>
        <v>0</v>
      </c>
      <c r="H75" s="49">
        <f t="shared" si="26"/>
        <v>0</v>
      </c>
      <c r="I75" s="49">
        <f t="shared" si="26"/>
        <v>607</v>
      </c>
      <c r="J75" s="49">
        <f t="shared" si="26"/>
        <v>0</v>
      </c>
      <c r="K75" s="49">
        <f t="shared" si="26"/>
        <v>0</v>
      </c>
      <c r="L75" s="49">
        <f t="shared" si="26"/>
        <v>0</v>
      </c>
      <c r="M75" s="49">
        <f t="shared" si="26"/>
        <v>0</v>
      </c>
      <c r="N75" s="50">
        <f t="shared" si="26"/>
        <v>0</v>
      </c>
    </row>
    <row r="76" spans="1:14" ht="31.5" hidden="1">
      <c r="A76" s="23" t="s">
        <v>68</v>
      </c>
      <c r="B76" s="5">
        <v>290</v>
      </c>
      <c r="C76" s="45" t="s">
        <v>69</v>
      </c>
      <c r="D76" s="70"/>
      <c r="E76" s="70"/>
      <c r="F76" s="51">
        <f aca="true" t="shared" si="27" ref="F76:F81">SUM(G76:N76)</f>
        <v>0</v>
      </c>
      <c r="G76" s="70"/>
      <c r="H76" s="70"/>
      <c r="I76" s="70"/>
      <c r="J76" s="70"/>
      <c r="K76" s="70"/>
      <c r="L76" s="70"/>
      <c r="M76" s="70"/>
      <c r="N76" s="71"/>
    </row>
    <row r="77" spans="1:14" ht="15.75">
      <c r="A77" s="23" t="s">
        <v>20</v>
      </c>
      <c r="B77" s="5">
        <v>290</v>
      </c>
      <c r="C77" s="45" t="s">
        <v>21</v>
      </c>
      <c r="D77" s="70"/>
      <c r="E77" s="70">
        <v>50</v>
      </c>
      <c r="F77" s="51">
        <f t="shared" si="27"/>
        <v>50</v>
      </c>
      <c r="G77" s="70"/>
      <c r="H77" s="70">
        <v>50</v>
      </c>
      <c r="I77" s="70"/>
      <c r="J77" s="70"/>
      <c r="K77" s="70"/>
      <c r="L77" s="70"/>
      <c r="M77" s="70"/>
      <c r="N77" s="71"/>
    </row>
    <row r="78" spans="1:14" ht="15.75" hidden="1">
      <c r="A78" s="23" t="s">
        <v>61</v>
      </c>
      <c r="B78" s="5">
        <v>226</v>
      </c>
      <c r="C78" s="45" t="s">
        <v>22</v>
      </c>
      <c r="D78" s="70"/>
      <c r="E78" s="70"/>
      <c r="F78" s="51">
        <f t="shared" si="27"/>
        <v>0</v>
      </c>
      <c r="G78" s="70"/>
      <c r="H78" s="70"/>
      <c r="I78" s="70"/>
      <c r="J78" s="70"/>
      <c r="K78" s="70"/>
      <c r="L78" s="70"/>
      <c r="M78" s="70"/>
      <c r="N78" s="71"/>
    </row>
    <row r="79" spans="1:14" ht="15.75">
      <c r="A79" s="23" t="s">
        <v>61</v>
      </c>
      <c r="B79" s="5">
        <v>290</v>
      </c>
      <c r="C79" s="45" t="s">
        <v>22</v>
      </c>
      <c r="D79" s="70"/>
      <c r="E79" s="70">
        <v>76</v>
      </c>
      <c r="F79" s="51">
        <f t="shared" si="27"/>
        <v>76</v>
      </c>
      <c r="G79" s="70"/>
      <c r="H79" s="70">
        <v>76</v>
      </c>
      <c r="I79" s="70"/>
      <c r="J79" s="70"/>
      <c r="K79" s="70"/>
      <c r="L79" s="70"/>
      <c r="M79" s="70"/>
      <c r="N79" s="71"/>
    </row>
    <row r="80" spans="1:14" ht="15.75" hidden="1">
      <c r="A80" s="23" t="s">
        <v>61</v>
      </c>
      <c r="B80" s="5">
        <v>310</v>
      </c>
      <c r="C80" s="45" t="s">
        <v>22</v>
      </c>
      <c r="D80" s="70"/>
      <c r="E80" s="70"/>
      <c r="F80" s="51">
        <f t="shared" si="27"/>
        <v>0</v>
      </c>
      <c r="G80" s="70"/>
      <c r="H80" s="70"/>
      <c r="I80" s="70"/>
      <c r="J80" s="70"/>
      <c r="K80" s="70"/>
      <c r="L80" s="70"/>
      <c r="M80" s="70"/>
      <c r="N80" s="71"/>
    </row>
    <row r="81" spans="1:14" ht="15.75" hidden="1">
      <c r="A81" s="23" t="s">
        <v>61</v>
      </c>
      <c r="B81" s="5">
        <v>340</v>
      </c>
      <c r="C81" s="45" t="s">
        <v>22</v>
      </c>
      <c r="D81" s="70"/>
      <c r="E81" s="70"/>
      <c r="F81" s="51">
        <f t="shared" si="27"/>
        <v>0</v>
      </c>
      <c r="G81" s="70"/>
      <c r="H81" s="70"/>
      <c r="I81" s="70"/>
      <c r="J81" s="70"/>
      <c r="K81" s="70"/>
      <c r="L81" s="70"/>
      <c r="M81" s="70"/>
      <c r="N81" s="71"/>
    </row>
    <row r="82" spans="1:14" ht="15.75">
      <c r="A82" s="86" t="s">
        <v>24</v>
      </c>
      <c r="B82" s="87"/>
      <c r="C82" s="87"/>
      <c r="D82" s="49">
        <f aca="true" t="shared" si="28" ref="D82:N82">SUM(D79,D77,D76,D75,D73,D56,D40,D78,D81,D80)</f>
        <v>4976</v>
      </c>
      <c r="E82" s="49">
        <f t="shared" si="28"/>
        <v>8177</v>
      </c>
      <c r="F82" s="49">
        <f t="shared" si="28"/>
        <v>6545.867</v>
      </c>
      <c r="G82" s="49">
        <f t="shared" si="28"/>
        <v>699</v>
      </c>
      <c r="H82" s="49">
        <f t="shared" si="28"/>
        <v>1587</v>
      </c>
      <c r="I82" s="49">
        <f t="shared" si="28"/>
        <v>703</v>
      </c>
      <c r="J82" s="49">
        <f t="shared" si="28"/>
        <v>3477.1</v>
      </c>
      <c r="K82" s="49">
        <f t="shared" si="28"/>
        <v>0</v>
      </c>
      <c r="L82" s="49">
        <f t="shared" si="28"/>
        <v>79.767</v>
      </c>
      <c r="M82" s="49">
        <f t="shared" si="28"/>
        <v>0</v>
      </c>
      <c r="N82" s="50">
        <f t="shared" si="28"/>
        <v>0</v>
      </c>
    </row>
    <row r="83" spans="1:14" ht="18.75" customHeight="1">
      <c r="A83" s="18" t="s">
        <v>45</v>
      </c>
      <c r="B83" s="14"/>
      <c r="C83" s="15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60"/>
    </row>
    <row r="84" spans="1:14" ht="31.5">
      <c r="A84" s="26" t="s">
        <v>71</v>
      </c>
      <c r="B84" s="7">
        <v>210</v>
      </c>
      <c r="C84" s="27" t="s">
        <v>26</v>
      </c>
      <c r="D84" s="53">
        <f>SUM(D85:D87)</f>
        <v>0</v>
      </c>
      <c r="E84" s="53">
        <f aca="true" t="shared" si="29" ref="E84:N84">SUM(E85:E87)</f>
        <v>0</v>
      </c>
      <c r="F84" s="53">
        <f t="shared" si="29"/>
        <v>88.5</v>
      </c>
      <c r="G84" s="53">
        <f t="shared" si="29"/>
        <v>0</v>
      </c>
      <c r="H84" s="53">
        <f t="shared" si="29"/>
        <v>0</v>
      </c>
      <c r="I84" s="53">
        <f t="shared" si="29"/>
        <v>0</v>
      </c>
      <c r="J84" s="53">
        <f>SUM(J85:J87)</f>
        <v>0</v>
      </c>
      <c r="K84" s="53">
        <f t="shared" si="29"/>
        <v>0</v>
      </c>
      <c r="L84" s="53">
        <f>SUM(L85:L87)</f>
        <v>0</v>
      </c>
      <c r="M84" s="53">
        <f t="shared" si="29"/>
        <v>88.5</v>
      </c>
      <c r="N84" s="54">
        <f t="shared" si="29"/>
        <v>0</v>
      </c>
    </row>
    <row r="85" spans="1:14" ht="15.75">
      <c r="A85" s="30" t="s">
        <v>34</v>
      </c>
      <c r="B85" s="9">
        <v>211</v>
      </c>
      <c r="C85" s="10" t="s">
        <v>1</v>
      </c>
      <c r="D85" s="72"/>
      <c r="E85" s="72"/>
      <c r="F85" s="55">
        <f>SUM(G85:N85)</f>
        <v>67.5</v>
      </c>
      <c r="G85" s="72"/>
      <c r="H85" s="72"/>
      <c r="I85" s="72"/>
      <c r="J85" s="72"/>
      <c r="K85" s="72"/>
      <c r="L85" s="72"/>
      <c r="M85" s="72">
        <v>67.5</v>
      </c>
      <c r="N85" s="73"/>
    </row>
    <row r="86" spans="1:14" ht="15.75" hidden="1">
      <c r="A86" s="30" t="s">
        <v>34</v>
      </c>
      <c r="B86" s="9">
        <v>212</v>
      </c>
      <c r="C86" s="10" t="s">
        <v>2</v>
      </c>
      <c r="D86" s="72"/>
      <c r="E86" s="72"/>
      <c r="F86" s="55">
        <f>SUM(G86:N86)</f>
        <v>0</v>
      </c>
      <c r="G86" s="72"/>
      <c r="H86" s="72"/>
      <c r="I86" s="72"/>
      <c r="J86" s="72"/>
      <c r="K86" s="72"/>
      <c r="L86" s="72"/>
      <c r="M86" s="72"/>
      <c r="N86" s="73"/>
    </row>
    <row r="87" spans="1:14" ht="15.75">
      <c r="A87" s="30" t="s">
        <v>34</v>
      </c>
      <c r="B87" s="9">
        <v>213</v>
      </c>
      <c r="C87" s="10" t="s">
        <v>3</v>
      </c>
      <c r="D87" s="72"/>
      <c r="E87" s="72"/>
      <c r="F87" s="55">
        <f>SUM(G87:N87)</f>
        <v>21</v>
      </c>
      <c r="G87" s="72"/>
      <c r="H87" s="72"/>
      <c r="I87" s="72"/>
      <c r="J87" s="72"/>
      <c r="K87" s="72"/>
      <c r="L87" s="72"/>
      <c r="M87" s="72">
        <v>21</v>
      </c>
      <c r="N87" s="73"/>
    </row>
    <row r="88" spans="1:14" ht="15.75">
      <c r="A88" s="26" t="s">
        <v>71</v>
      </c>
      <c r="B88" s="7">
        <v>220</v>
      </c>
      <c r="C88" s="8" t="s">
        <v>4</v>
      </c>
      <c r="D88" s="53">
        <f>SUM(D89:D94)</f>
        <v>0</v>
      </c>
      <c r="E88" s="53">
        <f aca="true" t="shared" si="30" ref="E88:N88">SUM(E89:E94)</f>
        <v>0</v>
      </c>
      <c r="F88" s="53">
        <f t="shared" si="30"/>
        <v>5.5</v>
      </c>
      <c r="G88" s="53">
        <f t="shared" si="30"/>
        <v>0</v>
      </c>
      <c r="H88" s="53">
        <f t="shared" si="30"/>
        <v>0</v>
      </c>
      <c r="I88" s="53">
        <f t="shared" si="30"/>
        <v>0</v>
      </c>
      <c r="J88" s="53">
        <f>SUM(J89:J94)</f>
        <v>0</v>
      </c>
      <c r="K88" s="53">
        <f t="shared" si="30"/>
        <v>0</v>
      </c>
      <c r="L88" s="53"/>
      <c r="M88" s="53">
        <f t="shared" si="30"/>
        <v>5.5</v>
      </c>
      <c r="N88" s="54">
        <f t="shared" si="30"/>
        <v>0</v>
      </c>
    </row>
    <row r="89" spans="1:14" ht="15.75">
      <c r="A89" s="30" t="s">
        <v>34</v>
      </c>
      <c r="B89" s="9">
        <v>221</v>
      </c>
      <c r="C89" s="10" t="s">
        <v>5</v>
      </c>
      <c r="D89" s="72"/>
      <c r="E89" s="72"/>
      <c r="F89" s="55">
        <f aca="true" t="shared" si="31" ref="F89:F95">SUM(G89:N89)</f>
        <v>4</v>
      </c>
      <c r="G89" s="72"/>
      <c r="H89" s="72"/>
      <c r="I89" s="72"/>
      <c r="J89" s="72"/>
      <c r="K89" s="72"/>
      <c r="L89" s="72"/>
      <c r="M89" s="72">
        <v>4</v>
      </c>
      <c r="N89" s="73"/>
    </row>
    <row r="90" spans="1:14" ht="15.75">
      <c r="A90" s="30" t="s">
        <v>34</v>
      </c>
      <c r="B90" s="9">
        <v>222</v>
      </c>
      <c r="C90" s="10" t="s">
        <v>6</v>
      </c>
      <c r="D90" s="72"/>
      <c r="E90" s="72"/>
      <c r="F90" s="55">
        <f t="shared" si="31"/>
        <v>1.5</v>
      </c>
      <c r="G90" s="72"/>
      <c r="H90" s="72"/>
      <c r="I90" s="72"/>
      <c r="J90" s="72"/>
      <c r="K90" s="72"/>
      <c r="L90" s="72"/>
      <c r="M90" s="72">
        <v>1.5</v>
      </c>
      <c r="N90" s="73"/>
    </row>
    <row r="91" spans="1:14" ht="15.75" hidden="1">
      <c r="A91" s="30" t="s">
        <v>34</v>
      </c>
      <c r="B91" s="9">
        <v>223</v>
      </c>
      <c r="C91" s="10" t="s">
        <v>7</v>
      </c>
      <c r="D91" s="72"/>
      <c r="E91" s="72"/>
      <c r="F91" s="55">
        <f t="shared" si="31"/>
        <v>0</v>
      </c>
      <c r="G91" s="72"/>
      <c r="H91" s="72"/>
      <c r="I91" s="72"/>
      <c r="J91" s="72"/>
      <c r="K91" s="72"/>
      <c r="L91" s="72"/>
      <c r="M91" s="72"/>
      <c r="N91" s="73"/>
    </row>
    <row r="92" spans="1:14" ht="15.75" hidden="1">
      <c r="A92" s="30" t="s">
        <v>34</v>
      </c>
      <c r="B92" s="9">
        <v>224</v>
      </c>
      <c r="C92" s="10" t="s">
        <v>8</v>
      </c>
      <c r="D92" s="72"/>
      <c r="E92" s="72"/>
      <c r="F92" s="55">
        <f t="shared" si="31"/>
        <v>0</v>
      </c>
      <c r="G92" s="72"/>
      <c r="H92" s="72"/>
      <c r="I92" s="72"/>
      <c r="J92" s="72"/>
      <c r="K92" s="72"/>
      <c r="L92" s="72"/>
      <c r="M92" s="72"/>
      <c r="N92" s="73"/>
    </row>
    <row r="93" spans="1:14" ht="15.75" hidden="1">
      <c r="A93" s="30" t="s">
        <v>34</v>
      </c>
      <c r="B93" s="9">
        <v>225</v>
      </c>
      <c r="C93" s="10" t="s">
        <v>9</v>
      </c>
      <c r="D93" s="72"/>
      <c r="E93" s="72"/>
      <c r="F93" s="55">
        <f t="shared" si="31"/>
        <v>0</v>
      </c>
      <c r="G93" s="72"/>
      <c r="H93" s="72"/>
      <c r="I93" s="72"/>
      <c r="J93" s="72"/>
      <c r="K93" s="72"/>
      <c r="L93" s="72"/>
      <c r="M93" s="72"/>
      <c r="N93" s="73"/>
    </row>
    <row r="94" spans="1:14" ht="15.75" hidden="1">
      <c r="A94" s="30" t="s">
        <v>34</v>
      </c>
      <c r="B94" s="9">
        <v>226</v>
      </c>
      <c r="C94" s="10" t="s">
        <v>10</v>
      </c>
      <c r="D94" s="72"/>
      <c r="E94" s="72"/>
      <c r="F94" s="55">
        <f t="shared" si="31"/>
        <v>0</v>
      </c>
      <c r="G94" s="72"/>
      <c r="H94" s="72"/>
      <c r="I94" s="72"/>
      <c r="J94" s="72"/>
      <c r="K94" s="72"/>
      <c r="L94" s="72"/>
      <c r="M94" s="72"/>
      <c r="N94" s="73"/>
    </row>
    <row r="95" spans="1:14" s="44" customFormat="1" ht="15.75" hidden="1">
      <c r="A95" s="26" t="s">
        <v>71</v>
      </c>
      <c r="B95" s="7">
        <v>290</v>
      </c>
      <c r="C95" s="8" t="s">
        <v>11</v>
      </c>
      <c r="D95" s="72"/>
      <c r="E95" s="72"/>
      <c r="F95" s="53">
        <f t="shared" si="31"/>
        <v>0</v>
      </c>
      <c r="G95" s="72"/>
      <c r="H95" s="72"/>
      <c r="I95" s="72"/>
      <c r="J95" s="72"/>
      <c r="K95" s="72"/>
      <c r="L95" s="72"/>
      <c r="M95" s="72"/>
      <c r="N95" s="73"/>
    </row>
    <row r="96" spans="1:14" ht="15.75">
      <c r="A96" s="26" t="s">
        <v>71</v>
      </c>
      <c r="B96" s="7">
        <v>300</v>
      </c>
      <c r="C96" s="8" t="s">
        <v>12</v>
      </c>
      <c r="D96" s="53">
        <f>SUM(D97:D98)</f>
        <v>0</v>
      </c>
      <c r="E96" s="53">
        <f aca="true" t="shared" si="32" ref="E96:N96">SUM(E97:E98)</f>
        <v>0</v>
      </c>
      <c r="F96" s="53">
        <f t="shared" si="32"/>
        <v>1</v>
      </c>
      <c r="G96" s="53">
        <f t="shared" si="32"/>
        <v>0</v>
      </c>
      <c r="H96" s="53">
        <f t="shared" si="32"/>
        <v>0</v>
      </c>
      <c r="I96" s="53">
        <f t="shared" si="32"/>
        <v>0</v>
      </c>
      <c r="J96" s="53">
        <f>SUM(J97:J98)</f>
        <v>0</v>
      </c>
      <c r="K96" s="53">
        <f t="shared" si="32"/>
        <v>0</v>
      </c>
      <c r="L96" s="53"/>
      <c r="M96" s="53">
        <f t="shared" si="32"/>
        <v>1</v>
      </c>
      <c r="N96" s="54">
        <f t="shared" si="32"/>
        <v>0</v>
      </c>
    </row>
    <row r="97" spans="1:14" ht="15.75" hidden="1">
      <c r="A97" s="30" t="s">
        <v>34</v>
      </c>
      <c r="B97" s="9">
        <v>310</v>
      </c>
      <c r="C97" s="10" t="s">
        <v>13</v>
      </c>
      <c r="D97" s="72"/>
      <c r="E97" s="72"/>
      <c r="F97" s="55">
        <f>SUM(G97:N97)</f>
        <v>0</v>
      </c>
      <c r="G97" s="72"/>
      <c r="H97" s="72"/>
      <c r="I97" s="72"/>
      <c r="J97" s="72"/>
      <c r="K97" s="72"/>
      <c r="L97" s="72"/>
      <c r="M97" s="72"/>
      <c r="N97" s="73"/>
    </row>
    <row r="98" spans="1:14" ht="15.75">
      <c r="A98" s="30" t="s">
        <v>34</v>
      </c>
      <c r="B98" s="9">
        <v>340</v>
      </c>
      <c r="C98" s="10" t="s">
        <v>14</v>
      </c>
      <c r="D98" s="72"/>
      <c r="E98" s="72"/>
      <c r="F98" s="55">
        <f>SUM(G98:N98)</f>
        <v>1</v>
      </c>
      <c r="G98" s="72"/>
      <c r="H98" s="72"/>
      <c r="I98" s="72"/>
      <c r="J98" s="72"/>
      <c r="K98" s="72"/>
      <c r="L98" s="72"/>
      <c r="M98" s="72">
        <v>1</v>
      </c>
      <c r="N98" s="73"/>
    </row>
    <row r="99" spans="1:14" ht="15.75">
      <c r="A99" s="86" t="s">
        <v>25</v>
      </c>
      <c r="B99" s="87"/>
      <c r="C99" s="87"/>
      <c r="D99" s="49">
        <f>SUM(D84,D88,D95,D96)</f>
        <v>0</v>
      </c>
      <c r="E99" s="49">
        <f aca="true" t="shared" si="33" ref="E99:N99">SUM(E84,E88,E95,E96)</f>
        <v>0</v>
      </c>
      <c r="F99" s="49">
        <f t="shared" si="33"/>
        <v>95</v>
      </c>
      <c r="G99" s="49">
        <f t="shared" si="33"/>
        <v>0</v>
      </c>
      <c r="H99" s="49">
        <f t="shared" si="33"/>
        <v>0</v>
      </c>
      <c r="I99" s="49">
        <f t="shared" si="33"/>
        <v>0</v>
      </c>
      <c r="J99" s="49">
        <f>SUM(J84,J88,J95,J96)</f>
        <v>0</v>
      </c>
      <c r="K99" s="49">
        <f t="shared" si="33"/>
        <v>0</v>
      </c>
      <c r="L99" s="49">
        <f>SUM(L84,L88,L95,L96)</f>
        <v>0</v>
      </c>
      <c r="M99" s="49">
        <f t="shared" si="33"/>
        <v>95</v>
      </c>
      <c r="N99" s="50">
        <f t="shared" si="33"/>
        <v>0</v>
      </c>
    </row>
    <row r="100" spans="1:14" ht="38.25" customHeight="1">
      <c r="A100" s="88" t="s">
        <v>72</v>
      </c>
      <c r="B100" s="89"/>
      <c r="C100" s="8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0"/>
    </row>
    <row r="101" spans="1:14" ht="54.75" customHeight="1" hidden="1">
      <c r="A101" s="34"/>
      <c r="B101" s="83" t="s">
        <v>78</v>
      </c>
      <c r="C101" s="83"/>
      <c r="D101" s="49">
        <f>SUM(D102,D105)</f>
        <v>0</v>
      </c>
      <c r="E101" s="49">
        <f aca="true" t="shared" si="34" ref="E101:N101">SUM(E102,E105)</f>
        <v>0</v>
      </c>
      <c r="F101" s="49">
        <f t="shared" si="34"/>
        <v>0</v>
      </c>
      <c r="G101" s="49">
        <f t="shared" si="34"/>
        <v>0</v>
      </c>
      <c r="H101" s="49">
        <f t="shared" si="34"/>
        <v>0</v>
      </c>
      <c r="I101" s="49">
        <f t="shared" si="34"/>
        <v>0</v>
      </c>
      <c r="J101" s="49">
        <f>SUM(J102,J105)</f>
        <v>0</v>
      </c>
      <c r="K101" s="49">
        <f t="shared" si="34"/>
        <v>0</v>
      </c>
      <c r="L101" s="49">
        <f>SUM(L102,L105)</f>
        <v>0</v>
      </c>
      <c r="M101" s="49">
        <f t="shared" si="34"/>
        <v>0</v>
      </c>
      <c r="N101" s="50">
        <f t="shared" si="34"/>
        <v>0</v>
      </c>
    </row>
    <row r="102" spans="1:14" ht="15.75" hidden="1">
      <c r="A102" s="26" t="s">
        <v>75</v>
      </c>
      <c r="B102" s="7">
        <v>220</v>
      </c>
      <c r="C102" s="8" t="s">
        <v>4</v>
      </c>
      <c r="D102" s="53">
        <f>SUM(D103,D104)</f>
        <v>0</v>
      </c>
      <c r="E102" s="53">
        <f aca="true" t="shared" si="35" ref="E102:N102">SUM(E103,E104)</f>
        <v>0</v>
      </c>
      <c r="F102" s="53">
        <f t="shared" si="35"/>
        <v>0</v>
      </c>
      <c r="G102" s="53">
        <f t="shared" si="35"/>
        <v>0</v>
      </c>
      <c r="H102" s="53">
        <f t="shared" si="35"/>
        <v>0</v>
      </c>
      <c r="I102" s="53">
        <f t="shared" si="35"/>
        <v>0</v>
      </c>
      <c r="J102" s="53">
        <f>SUM(J103,J104)</f>
        <v>0</v>
      </c>
      <c r="K102" s="53">
        <f t="shared" si="35"/>
        <v>0</v>
      </c>
      <c r="L102" s="53">
        <f>SUM(L103,L104)</f>
        <v>0</v>
      </c>
      <c r="M102" s="53">
        <f t="shared" si="35"/>
        <v>0</v>
      </c>
      <c r="N102" s="54">
        <f t="shared" si="35"/>
        <v>0</v>
      </c>
    </row>
    <row r="103" spans="1:14" ht="15.75" hidden="1">
      <c r="A103" s="30" t="s">
        <v>75</v>
      </c>
      <c r="B103" s="9">
        <v>225</v>
      </c>
      <c r="C103" s="10" t="s">
        <v>9</v>
      </c>
      <c r="D103" s="58"/>
      <c r="E103" s="58"/>
      <c r="F103" s="55">
        <f>SUM(G103:N103)</f>
        <v>0</v>
      </c>
      <c r="G103" s="58"/>
      <c r="H103" s="58"/>
      <c r="I103" s="58"/>
      <c r="J103" s="58"/>
      <c r="K103" s="58"/>
      <c r="L103" s="58"/>
      <c r="M103" s="58"/>
      <c r="N103" s="65"/>
    </row>
    <row r="104" spans="1:14" ht="15.75" hidden="1">
      <c r="A104" s="30" t="s">
        <v>75</v>
      </c>
      <c r="B104" s="9">
        <v>226</v>
      </c>
      <c r="C104" s="10" t="s">
        <v>10</v>
      </c>
      <c r="D104" s="58"/>
      <c r="E104" s="58"/>
      <c r="F104" s="55">
        <f>SUM(G104:N104)</f>
        <v>0</v>
      </c>
      <c r="G104" s="58"/>
      <c r="H104" s="58"/>
      <c r="I104" s="58"/>
      <c r="J104" s="58"/>
      <c r="K104" s="58"/>
      <c r="L104" s="58"/>
      <c r="M104" s="58"/>
      <c r="N104" s="65"/>
    </row>
    <row r="105" spans="1:14" ht="15.75" hidden="1">
      <c r="A105" s="26" t="s">
        <v>75</v>
      </c>
      <c r="B105" s="7">
        <v>300</v>
      </c>
      <c r="C105" s="8" t="s">
        <v>12</v>
      </c>
      <c r="D105" s="53">
        <f>SUM(D106,D107)</f>
        <v>0</v>
      </c>
      <c r="E105" s="53">
        <f aca="true" t="shared" si="36" ref="E105:N105">SUM(E106,E107)</f>
        <v>0</v>
      </c>
      <c r="F105" s="53">
        <f t="shared" si="36"/>
        <v>0</v>
      </c>
      <c r="G105" s="53">
        <f t="shared" si="36"/>
        <v>0</v>
      </c>
      <c r="H105" s="53">
        <f t="shared" si="36"/>
        <v>0</v>
      </c>
      <c r="I105" s="53">
        <f t="shared" si="36"/>
        <v>0</v>
      </c>
      <c r="J105" s="53">
        <f>SUM(J106,J107)</f>
        <v>0</v>
      </c>
      <c r="K105" s="53">
        <f t="shared" si="36"/>
        <v>0</v>
      </c>
      <c r="L105" s="53">
        <f>SUM(L106,L107)</f>
        <v>0</v>
      </c>
      <c r="M105" s="53">
        <f t="shared" si="36"/>
        <v>0</v>
      </c>
      <c r="N105" s="54">
        <f t="shared" si="36"/>
        <v>0</v>
      </c>
    </row>
    <row r="106" spans="1:14" ht="15.75" hidden="1">
      <c r="A106" s="30" t="s">
        <v>75</v>
      </c>
      <c r="B106" s="9">
        <v>310</v>
      </c>
      <c r="C106" s="10" t="s">
        <v>13</v>
      </c>
      <c r="D106" s="58"/>
      <c r="E106" s="58"/>
      <c r="F106" s="55">
        <f>SUM(G106:N106)</f>
        <v>0</v>
      </c>
      <c r="G106" s="58"/>
      <c r="H106" s="58"/>
      <c r="I106" s="58"/>
      <c r="J106" s="58"/>
      <c r="K106" s="58"/>
      <c r="L106" s="58"/>
      <c r="M106" s="58"/>
      <c r="N106" s="65"/>
    </row>
    <row r="107" spans="1:14" ht="15.75" hidden="1">
      <c r="A107" s="30" t="s">
        <v>75</v>
      </c>
      <c r="B107" s="9">
        <v>340</v>
      </c>
      <c r="C107" s="10" t="s">
        <v>14</v>
      </c>
      <c r="D107" s="58"/>
      <c r="E107" s="58"/>
      <c r="F107" s="55">
        <f>SUM(G107:N107)</f>
        <v>0</v>
      </c>
      <c r="G107" s="58"/>
      <c r="H107" s="58"/>
      <c r="I107" s="58"/>
      <c r="J107" s="58"/>
      <c r="K107" s="58"/>
      <c r="L107" s="58"/>
      <c r="M107" s="58"/>
      <c r="N107" s="65"/>
    </row>
    <row r="108" spans="1:14" ht="36" customHeight="1">
      <c r="A108" s="34"/>
      <c r="B108" s="83" t="s">
        <v>76</v>
      </c>
      <c r="C108" s="83"/>
      <c r="D108" s="49">
        <f>SUM(D109,D112)</f>
        <v>0</v>
      </c>
      <c r="E108" s="49">
        <f aca="true" t="shared" si="37" ref="E108:N108">SUM(E109,E112)</f>
        <v>47</v>
      </c>
      <c r="F108" s="49">
        <f t="shared" si="37"/>
        <v>30</v>
      </c>
      <c r="G108" s="49">
        <f t="shared" si="37"/>
        <v>0</v>
      </c>
      <c r="H108" s="49">
        <f t="shared" si="37"/>
        <v>30</v>
      </c>
      <c r="I108" s="49">
        <f t="shared" si="37"/>
        <v>0</v>
      </c>
      <c r="J108" s="49">
        <f>SUM(J109,J112)</f>
        <v>0</v>
      </c>
      <c r="K108" s="49">
        <f t="shared" si="37"/>
        <v>0</v>
      </c>
      <c r="L108" s="49">
        <f>SUM(L109,L112)</f>
        <v>0</v>
      </c>
      <c r="M108" s="49">
        <f t="shared" si="37"/>
        <v>0</v>
      </c>
      <c r="N108" s="50">
        <f t="shared" si="37"/>
        <v>0</v>
      </c>
    </row>
    <row r="109" spans="1:14" ht="15.75">
      <c r="A109" s="26" t="s">
        <v>77</v>
      </c>
      <c r="B109" s="7">
        <v>220</v>
      </c>
      <c r="C109" s="8" t="s">
        <v>4</v>
      </c>
      <c r="D109" s="53">
        <f>SUM(D110,D111)</f>
        <v>0</v>
      </c>
      <c r="E109" s="53">
        <f aca="true" t="shared" si="38" ref="E109:N109">SUM(E110,E111)</f>
        <v>14</v>
      </c>
      <c r="F109" s="53">
        <f t="shared" si="38"/>
        <v>10</v>
      </c>
      <c r="G109" s="53">
        <f t="shared" si="38"/>
        <v>0</v>
      </c>
      <c r="H109" s="53">
        <f t="shared" si="38"/>
        <v>10</v>
      </c>
      <c r="I109" s="53">
        <f t="shared" si="38"/>
        <v>0</v>
      </c>
      <c r="J109" s="53">
        <f>SUM(J110,J111)</f>
        <v>0</v>
      </c>
      <c r="K109" s="53">
        <f t="shared" si="38"/>
        <v>0</v>
      </c>
      <c r="L109" s="53">
        <f>SUM(L110,L111)</f>
        <v>0</v>
      </c>
      <c r="M109" s="53">
        <f t="shared" si="38"/>
        <v>0</v>
      </c>
      <c r="N109" s="54">
        <f t="shared" si="38"/>
        <v>0</v>
      </c>
    </row>
    <row r="110" spans="1:14" ht="15.75" hidden="1">
      <c r="A110" s="30" t="s">
        <v>77</v>
      </c>
      <c r="B110" s="9">
        <v>225</v>
      </c>
      <c r="C110" s="10" t="s">
        <v>9</v>
      </c>
      <c r="D110" s="58"/>
      <c r="E110" s="58"/>
      <c r="F110" s="55">
        <f>SUM(G110:N110)</f>
        <v>0</v>
      </c>
      <c r="G110" s="58"/>
      <c r="H110" s="58"/>
      <c r="I110" s="58"/>
      <c r="J110" s="58"/>
      <c r="K110" s="58"/>
      <c r="L110" s="58"/>
      <c r="M110" s="58"/>
      <c r="N110" s="65"/>
    </row>
    <row r="111" spans="1:14" ht="15.75">
      <c r="A111" s="30" t="s">
        <v>77</v>
      </c>
      <c r="B111" s="9">
        <v>226</v>
      </c>
      <c r="C111" s="10" t="s">
        <v>10</v>
      </c>
      <c r="D111" s="58"/>
      <c r="E111" s="58">
        <v>14</v>
      </c>
      <c r="F111" s="55">
        <f>SUM(G111:N111)</f>
        <v>10</v>
      </c>
      <c r="G111" s="58"/>
      <c r="H111" s="58">
        <v>10</v>
      </c>
      <c r="I111" s="58"/>
      <c r="J111" s="58"/>
      <c r="K111" s="58"/>
      <c r="L111" s="58"/>
      <c r="M111" s="58"/>
      <c r="N111" s="65"/>
    </row>
    <row r="112" spans="1:14" ht="15.75">
      <c r="A112" s="26" t="s">
        <v>77</v>
      </c>
      <c r="B112" s="7">
        <v>300</v>
      </c>
      <c r="C112" s="8" t="s">
        <v>12</v>
      </c>
      <c r="D112" s="53">
        <f>SUM(D113,D114)</f>
        <v>0</v>
      </c>
      <c r="E112" s="53">
        <f aca="true" t="shared" si="39" ref="E112:N112">SUM(E113,E114)</f>
        <v>33</v>
      </c>
      <c r="F112" s="53">
        <f t="shared" si="39"/>
        <v>20</v>
      </c>
      <c r="G112" s="53">
        <f t="shared" si="39"/>
        <v>0</v>
      </c>
      <c r="H112" s="53">
        <f t="shared" si="39"/>
        <v>20</v>
      </c>
      <c r="I112" s="53">
        <f t="shared" si="39"/>
        <v>0</v>
      </c>
      <c r="J112" s="53">
        <f>SUM(J113,J114)</f>
        <v>0</v>
      </c>
      <c r="K112" s="53">
        <f t="shared" si="39"/>
        <v>0</v>
      </c>
      <c r="L112" s="53">
        <f>SUM(L113,L114)</f>
        <v>0</v>
      </c>
      <c r="M112" s="53">
        <f t="shared" si="39"/>
        <v>0</v>
      </c>
      <c r="N112" s="54">
        <f t="shared" si="39"/>
        <v>0</v>
      </c>
    </row>
    <row r="113" spans="1:14" ht="15.75">
      <c r="A113" s="30" t="s">
        <v>77</v>
      </c>
      <c r="B113" s="9">
        <v>310</v>
      </c>
      <c r="C113" s="10" t="s">
        <v>13</v>
      </c>
      <c r="D113" s="58"/>
      <c r="E113" s="58">
        <v>33</v>
      </c>
      <c r="F113" s="55">
        <f>SUM(G113:N113)</f>
        <v>20</v>
      </c>
      <c r="G113" s="58"/>
      <c r="H113" s="58">
        <v>20</v>
      </c>
      <c r="I113" s="58"/>
      <c r="J113" s="58"/>
      <c r="K113" s="58"/>
      <c r="L113" s="58"/>
      <c r="M113" s="58"/>
      <c r="N113" s="65"/>
    </row>
    <row r="114" spans="1:14" ht="15.75" hidden="1">
      <c r="A114" s="30" t="s">
        <v>77</v>
      </c>
      <c r="B114" s="9">
        <v>340</v>
      </c>
      <c r="C114" s="10" t="s">
        <v>14</v>
      </c>
      <c r="D114" s="58"/>
      <c r="E114" s="58"/>
      <c r="F114" s="55">
        <f>SUM(G114:N114)</f>
        <v>0</v>
      </c>
      <c r="G114" s="58"/>
      <c r="H114" s="58"/>
      <c r="I114" s="58"/>
      <c r="J114" s="58"/>
      <c r="K114" s="58"/>
      <c r="L114" s="58"/>
      <c r="M114" s="58"/>
      <c r="N114" s="65"/>
    </row>
    <row r="115" spans="1:14" ht="15.75">
      <c r="A115" s="86" t="s">
        <v>91</v>
      </c>
      <c r="B115" s="87"/>
      <c r="C115" s="87"/>
      <c r="D115" s="49">
        <f>SUM(D101,D108)</f>
        <v>0</v>
      </c>
      <c r="E115" s="49">
        <f aca="true" t="shared" si="40" ref="E115:N115">SUM(E101,E108)</f>
        <v>47</v>
      </c>
      <c r="F115" s="49">
        <f t="shared" si="40"/>
        <v>30</v>
      </c>
      <c r="G115" s="49">
        <f t="shared" si="40"/>
        <v>0</v>
      </c>
      <c r="H115" s="49">
        <f t="shared" si="40"/>
        <v>30</v>
      </c>
      <c r="I115" s="49">
        <f t="shared" si="40"/>
        <v>0</v>
      </c>
      <c r="J115" s="49">
        <f>SUM(J101,J108)</f>
        <v>0</v>
      </c>
      <c r="K115" s="49">
        <f t="shared" si="40"/>
        <v>0</v>
      </c>
      <c r="L115" s="49">
        <f>SUM(L101,L108)</f>
        <v>0</v>
      </c>
      <c r="M115" s="49">
        <f t="shared" si="40"/>
        <v>0</v>
      </c>
      <c r="N115" s="50">
        <f t="shared" si="40"/>
        <v>0</v>
      </c>
    </row>
    <row r="116" spans="1:14" ht="15.75">
      <c r="A116" s="94" t="s">
        <v>62</v>
      </c>
      <c r="B116" s="95"/>
      <c r="C116" s="95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60"/>
    </row>
    <row r="117" spans="1:14" ht="15.75">
      <c r="A117" s="24"/>
      <c r="B117" s="82" t="s">
        <v>73</v>
      </c>
      <c r="C117" s="82"/>
      <c r="D117" s="49">
        <f>SUM(D118,D119,D120)</f>
        <v>0</v>
      </c>
      <c r="E117" s="49">
        <f aca="true" t="shared" si="41" ref="E117:N117">SUM(E118,E119,E120)</f>
        <v>0</v>
      </c>
      <c r="F117" s="49">
        <f t="shared" si="41"/>
        <v>75</v>
      </c>
      <c r="G117" s="49">
        <f t="shared" si="41"/>
        <v>0</v>
      </c>
      <c r="H117" s="49">
        <f t="shared" si="41"/>
        <v>0</v>
      </c>
      <c r="I117" s="49">
        <f t="shared" si="41"/>
        <v>0</v>
      </c>
      <c r="J117" s="49">
        <f>SUM(J118,J119,J120)</f>
        <v>0</v>
      </c>
      <c r="K117" s="49">
        <f t="shared" si="41"/>
        <v>0</v>
      </c>
      <c r="L117" s="49">
        <f>SUM(L118,L119,L120)</f>
        <v>0</v>
      </c>
      <c r="M117" s="49">
        <f t="shared" si="41"/>
        <v>0</v>
      </c>
      <c r="N117" s="50">
        <f t="shared" si="41"/>
        <v>75</v>
      </c>
    </row>
    <row r="118" spans="1:14" ht="15.75">
      <c r="A118" s="31" t="s">
        <v>70</v>
      </c>
      <c r="B118" s="9">
        <v>211</v>
      </c>
      <c r="C118" s="10" t="s">
        <v>1</v>
      </c>
      <c r="D118" s="72"/>
      <c r="E118" s="72"/>
      <c r="F118" s="55">
        <f>SUM(G118:N118)</f>
        <v>54.5</v>
      </c>
      <c r="G118" s="72"/>
      <c r="H118" s="72"/>
      <c r="I118" s="72"/>
      <c r="J118" s="72"/>
      <c r="K118" s="72"/>
      <c r="L118" s="72"/>
      <c r="M118" s="72"/>
      <c r="N118" s="73">
        <v>54.5</v>
      </c>
    </row>
    <row r="119" spans="1:14" ht="15.75">
      <c r="A119" s="31" t="s">
        <v>70</v>
      </c>
      <c r="B119" s="9">
        <v>213</v>
      </c>
      <c r="C119" s="10" t="s">
        <v>3</v>
      </c>
      <c r="D119" s="72"/>
      <c r="E119" s="72"/>
      <c r="F119" s="55">
        <f>SUM(G119:N119)</f>
        <v>17</v>
      </c>
      <c r="G119" s="72"/>
      <c r="H119" s="72"/>
      <c r="I119" s="72"/>
      <c r="J119" s="72"/>
      <c r="K119" s="72"/>
      <c r="L119" s="72"/>
      <c r="M119" s="72"/>
      <c r="N119" s="73">
        <v>17</v>
      </c>
    </row>
    <row r="120" spans="1:14" ht="15.75">
      <c r="A120" s="31" t="s">
        <v>70</v>
      </c>
      <c r="B120" s="9">
        <v>340</v>
      </c>
      <c r="C120" s="10" t="s">
        <v>14</v>
      </c>
      <c r="D120" s="72"/>
      <c r="E120" s="72"/>
      <c r="F120" s="55">
        <f>SUM(G120:N120)</f>
        <v>3.5</v>
      </c>
      <c r="G120" s="72"/>
      <c r="H120" s="72"/>
      <c r="I120" s="72"/>
      <c r="J120" s="72"/>
      <c r="K120" s="72"/>
      <c r="L120" s="72"/>
      <c r="M120" s="72"/>
      <c r="N120" s="73">
        <v>3.5</v>
      </c>
    </row>
    <row r="121" spans="1:14" ht="15.75">
      <c r="A121" s="24"/>
      <c r="B121" s="82" t="s">
        <v>96</v>
      </c>
      <c r="C121" s="82"/>
      <c r="D121" s="49">
        <f aca="true" t="shared" si="42" ref="D121:N121">SUM(D122)</f>
        <v>0</v>
      </c>
      <c r="E121" s="49">
        <f t="shared" si="42"/>
        <v>0</v>
      </c>
      <c r="F121" s="49">
        <f t="shared" si="42"/>
        <v>0</v>
      </c>
      <c r="G121" s="49">
        <f t="shared" si="42"/>
        <v>0</v>
      </c>
      <c r="H121" s="49">
        <f t="shared" si="42"/>
        <v>0</v>
      </c>
      <c r="I121" s="49">
        <f t="shared" si="42"/>
        <v>0</v>
      </c>
      <c r="J121" s="49">
        <f t="shared" si="42"/>
        <v>0</v>
      </c>
      <c r="K121" s="49">
        <f t="shared" si="42"/>
        <v>0</v>
      </c>
      <c r="L121" s="49">
        <f t="shared" si="42"/>
        <v>0</v>
      </c>
      <c r="M121" s="49">
        <f t="shared" si="42"/>
        <v>0</v>
      </c>
      <c r="N121" s="50">
        <f t="shared" si="42"/>
        <v>0</v>
      </c>
    </row>
    <row r="122" spans="1:14" ht="15.75">
      <c r="A122" s="31" t="s">
        <v>95</v>
      </c>
      <c r="B122" s="9">
        <v>224</v>
      </c>
      <c r="C122" s="10" t="s">
        <v>8</v>
      </c>
      <c r="D122" s="72"/>
      <c r="E122" s="72"/>
      <c r="F122" s="55">
        <f>SUM(G122:N122)</f>
        <v>0</v>
      </c>
      <c r="G122" s="72"/>
      <c r="H122" s="72"/>
      <c r="I122" s="72"/>
      <c r="J122" s="72"/>
      <c r="K122" s="72"/>
      <c r="L122" s="72"/>
      <c r="M122" s="72"/>
      <c r="N122" s="73"/>
    </row>
    <row r="123" spans="1:14" ht="15.75">
      <c r="A123" s="24"/>
      <c r="B123" s="82" t="s">
        <v>97</v>
      </c>
      <c r="C123" s="82"/>
      <c r="D123" s="49">
        <f>SUM(D124:D134)</f>
        <v>0</v>
      </c>
      <c r="E123" s="49">
        <f>SUM(E124:E134)</f>
        <v>749</v>
      </c>
      <c r="F123" s="49">
        <f aca="true" t="shared" si="43" ref="F123:N123">SUM(F124:F134)</f>
        <v>8</v>
      </c>
      <c r="G123" s="49">
        <f t="shared" si="43"/>
        <v>0</v>
      </c>
      <c r="H123" s="49">
        <f t="shared" si="43"/>
        <v>8</v>
      </c>
      <c r="I123" s="49">
        <f t="shared" si="43"/>
        <v>0</v>
      </c>
      <c r="J123" s="49">
        <f>SUM(J124:J134)</f>
        <v>0</v>
      </c>
      <c r="K123" s="49">
        <f t="shared" si="43"/>
        <v>0</v>
      </c>
      <c r="L123" s="49">
        <f>SUM(L124:L134)</f>
        <v>0</v>
      </c>
      <c r="M123" s="49">
        <f t="shared" si="43"/>
        <v>0</v>
      </c>
      <c r="N123" s="50">
        <f t="shared" si="43"/>
        <v>0</v>
      </c>
    </row>
    <row r="124" spans="1:14" ht="15.75">
      <c r="A124" s="31" t="s">
        <v>98</v>
      </c>
      <c r="B124" s="9">
        <v>225</v>
      </c>
      <c r="C124" s="10" t="s">
        <v>100</v>
      </c>
      <c r="D124" s="72"/>
      <c r="E124" s="72">
        <v>8</v>
      </c>
      <c r="F124" s="55">
        <f aca="true" t="shared" si="44" ref="F124:F134">SUM(G124:N124)</f>
        <v>8</v>
      </c>
      <c r="G124" s="72"/>
      <c r="H124" s="72">
        <v>8</v>
      </c>
      <c r="I124" s="72"/>
      <c r="J124" s="72"/>
      <c r="K124" s="72"/>
      <c r="L124" s="72"/>
      <c r="M124" s="72"/>
      <c r="N124" s="73"/>
    </row>
    <row r="125" spans="1:14" ht="31.5" hidden="1">
      <c r="A125" s="31" t="s">
        <v>98</v>
      </c>
      <c r="B125" s="9">
        <v>225</v>
      </c>
      <c r="C125" s="17" t="s">
        <v>102</v>
      </c>
      <c r="D125" s="72"/>
      <c r="E125" s="72"/>
      <c r="F125" s="55">
        <f t="shared" si="44"/>
        <v>0</v>
      </c>
      <c r="G125" s="72"/>
      <c r="H125" s="72"/>
      <c r="I125" s="72"/>
      <c r="J125" s="72"/>
      <c r="K125" s="72"/>
      <c r="L125" s="72"/>
      <c r="M125" s="72"/>
      <c r="N125" s="73"/>
    </row>
    <row r="126" spans="1:14" ht="15.75">
      <c r="A126" s="31" t="s">
        <v>98</v>
      </c>
      <c r="B126" s="9">
        <v>225</v>
      </c>
      <c r="C126" s="10" t="s">
        <v>101</v>
      </c>
      <c r="D126" s="72"/>
      <c r="E126" s="72">
        <v>741</v>
      </c>
      <c r="F126" s="55">
        <f t="shared" si="44"/>
        <v>0</v>
      </c>
      <c r="G126" s="72"/>
      <c r="H126" s="72"/>
      <c r="I126" s="72"/>
      <c r="J126" s="72"/>
      <c r="K126" s="72"/>
      <c r="L126" s="72"/>
      <c r="M126" s="72"/>
      <c r="N126" s="73"/>
    </row>
    <row r="127" spans="1:14" ht="15.75" hidden="1">
      <c r="A127" s="31" t="s">
        <v>98</v>
      </c>
      <c r="B127" s="9">
        <v>226</v>
      </c>
      <c r="C127" s="10" t="s">
        <v>100</v>
      </c>
      <c r="D127" s="72"/>
      <c r="E127" s="72"/>
      <c r="F127" s="55">
        <f t="shared" si="44"/>
        <v>0</v>
      </c>
      <c r="G127" s="72"/>
      <c r="H127" s="72"/>
      <c r="I127" s="72"/>
      <c r="J127" s="72"/>
      <c r="K127" s="72"/>
      <c r="L127" s="72"/>
      <c r="M127" s="72"/>
      <c r="N127" s="73"/>
    </row>
    <row r="128" spans="1:14" ht="15.75" hidden="1">
      <c r="A128" s="31" t="s">
        <v>98</v>
      </c>
      <c r="B128" s="9">
        <v>226</v>
      </c>
      <c r="C128" s="10" t="s">
        <v>101</v>
      </c>
      <c r="D128" s="72"/>
      <c r="E128" s="72"/>
      <c r="F128" s="55">
        <f t="shared" si="44"/>
        <v>0</v>
      </c>
      <c r="G128" s="72"/>
      <c r="H128" s="72"/>
      <c r="I128" s="72"/>
      <c r="J128" s="72"/>
      <c r="K128" s="72"/>
      <c r="L128" s="72"/>
      <c r="M128" s="72"/>
      <c r="N128" s="73"/>
    </row>
    <row r="129" spans="1:14" ht="15.75" hidden="1">
      <c r="A129" s="31" t="s">
        <v>98</v>
      </c>
      <c r="B129" s="9">
        <v>290</v>
      </c>
      <c r="C129" s="10" t="s">
        <v>100</v>
      </c>
      <c r="D129" s="72"/>
      <c r="E129" s="72"/>
      <c r="F129" s="55">
        <f t="shared" si="44"/>
        <v>0</v>
      </c>
      <c r="G129" s="72"/>
      <c r="H129" s="72"/>
      <c r="I129" s="72"/>
      <c r="J129" s="72"/>
      <c r="K129" s="72"/>
      <c r="L129" s="72"/>
      <c r="M129" s="72"/>
      <c r="N129" s="73"/>
    </row>
    <row r="130" spans="1:14" ht="15.75" hidden="1">
      <c r="A130" s="31" t="s">
        <v>98</v>
      </c>
      <c r="B130" s="9">
        <v>290</v>
      </c>
      <c r="C130" s="10" t="s">
        <v>101</v>
      </c>
      <c r="D130" s="72"/>
      <c r="E130" s="72"/>
      <c r="F130" s="55">
        <f t="shared" si="44"/>
        <v>0</v>
      </c>
      <c r="G130" s="72"/>
      <c r="H130" s="72"/>
      <c r="I130" s="72"/>
      <c r="J130" s="72"/>
      <c r="K130" s="72"/>
      <c r="L130" s="72"/>
      <c r="M130" s="72"/>
      <c r="N130" s="73"/>
    </row>
    <row r="131" spans="1:14" ht="15.75" hidden="1">
      <c r="A131" s="31" t="s">
        <v>98</v>
      </c>
      <c r="B131" s="9">
        <v>310</v>
      </c>
      <c r="C131" s="10" t="s">
        <v>100</v>
      </c>
      <c r="D131" s="72"/>
      <c r="E131" s="72"/>
      <c r="F131" s="55">
        <f t="shared" si="44"/>
        <v>0</v>
      </c>
      <c r="G131" s="72"/>
      <c r="H131" s="72"/>
      <c r="I131" s="72"/>
      <c r="J131" s="72"/>
      <c r="K131" s="72"/>
      <c r="L131" s="72"/>
      <c r="M131" s="72"/>
      <c r="N131" s="73"/>
    </row>
    <row r="132" spans="1:14" ht="15.75" hidden="1">
      <c r="A132" s="31" t="s">
        <v>98</v>
      </c>
      <c r="B132" s="9">
        <v>310</v>
      </c>
      <c r="C132" s="10" t="s">
        <v>101</v>
      </c>
      <c r="D132" s="72"/>
      <c r="E132" s="72"/>
      <c r="F132" s="55">
        <f t="shared" si="44"/>
        <v>0</v>
      </c>
      <c r="G132" s="72"/>
      <c r="H132" s="72"/>
      <c r="I132" s="72"/>
      <c r="J132" s="72"/>
      <c r="K132" s="72"/>
      <c r="L132" s="72"/>
      <c r="M132" s="72"/>
      <c r="N132" s="73"/>
    </row>
    <row r="133" spans="1:14" ht="15.75" hidden="1">
      <c r="A133" s="31" t="s">
        <v>98</v>
      </c>
      <c r="B133" s="9">
        <v>340</v>
      </c>
      <c r="C133" s="10" t="s">
        <v>100</v>
      </c>
      <c r="D133" s="72"/>
      <c r="E133" s="72"/>
      <c r="F133" s="55">
        <f t="shared" si="44"/>
        <v>0</v>
      </c>
      <c r="G133" s="72"/>
      <c r="H133" s="72"/>
      <c r="I133" s="72"/>
      <c r="J133" s="72"/>
      <c r="K133" s="72"/>
      <c r="L133" s="72"/>
      <c r="M133" s="72"/>
      <c r="N133" s="73"/>
    </row>
    <row r="134" spans="1:14" ht="15.75" hidden="1">
      <c r="A134" s="31" t="s">
        <v>98</v>
      </c>
      <c r="B134" s="9">
        <v>340</v>
      </c>
      <c r="C134" s="10" t="s">
        <v>101</v>
      </c>
      <c r="D134" s="72"/>
      <c r="E134" s="72"/>
      <c r="F134" s="55">
        <f t="shared" si="44"/>
        <v>0</v>
      </c>
      <c r="G134" s="72"/>
      <c r="H134" s="72"/>
      <c r="I134" s="72"/>
      <c r="J134" s="72"/>
      <c r="K134" s="72"/>
      <c r="L134" s="72"/>
      <c r="M134" s="72"/>
      <c r="N134" s="73"/>
    </row>
    <row r="135" spans="1:14" ht="36" customHeight="1" hidden="1">
      <c r="A135" s="24"/>
      <c r="B135" s="83" t="s">
        <v>79</v>
      </c>
      <c r="C135" s="83"/>
      <c r="D135" s="49">
        <f>SUM(D136,D137)</f>
        <v>0</v>
      </c>
      <c r="E135" s="49">
        <f>SUM(E136,E137)</f>
        <v>0</v>
      </c>
      <c r="F135" s="49">
        <f>SUM(F136,F137,F138)</f>
        <v>0</v>
      </c>
      <c r="G135" s="49">
        <f aca="true" t="shared" si="45" ref="G135:N135">SUM(G136,G137)</f>
        <v>0</v>
      </c>
      <c r="H135" s="49">
        <f t="shared" si="45"/>
        <v>0</v>
      </c>
      <c r="I135" s="49">
        <f t="shared" si="45"/>
        <v>0</v>
      </c>
      <c r="J135" s="49">
        <f>SUM(J136,J137)</f>
        <v>0</v>
      </c>
      <c r="K135" s="49">
        <f t="shared" si="45"/>
        <v>0</v>
      </c>
      <c r="L135" s="49">
        <f>SUM(L136,L137)</f>
        <v>0</v>
      </c>
      <c r="M135" s="49">
        <f t="shared" si="45"/>
        <v>0</v>
      </c>
      <c r="N135" s="50">
        <f t="shared" si="45"/>
        <v>0</v>
      </c>
    </row>
    <row r="136" spans="1:14" ht="15.75" hidden="1">
      <c r="A136" s="31" t="s">
        <v>47</v>
      </c>
      <c r="B136" s="9">
        <v>226</v>
      </c>
      <c r="C136" s="10" t="s">
        <v>85</v>
      </c>
      <c r="D136" s="58"/>
      <c r="E136" s="58"/>
      <c r="F136" s="55">
        <f>SUM(G136:N136)</f>
        <v>0</v>
      </c>
      <c r="G136" s="58"/>
      <c r="H136" s="58"/>
      <c r="I136" s="58"/>
      <c r="J136" s="58"/>
      <c r="K136" s="58"/>
      <c r="L136" s="58"/>
      <c r="M136" s="58"/>
      <c r="N136" s="65"/>
    </row>
    <row r="137" spans="1:14" ht="15.75" hidden="1">
      <c r="A137" s="31" t="s">
        <v>47</v>
      </c>
      <c r="B137" s="9">
        <v>226</v>
      </c>
      <c r="C137" s="10" t="s">
        <v>86</v>
      </c>
      <c r="D137" s="72"/>
      <c r="E137" s="72"/>
      <c r="F137" s="55">
        <f>SUM(G137:N137)</f>
        <v>0</v>
      </c>
      <c r="G137" s="72"/>
      <c r="H137" s="72"/>
      <c r="I137" s="72"/>
      <c r="J137" s="72"/>
      <c r="K137" s="72"/>
      <c r="L137" s="72"/>
      <c r="M137" s="72"/>
      <c r="N137" s="73"/>
    </row>
    <row r="138" spans="1:14" ht="31.5" hidden="1">
      <c r="A138" s="31" t="s">
        <v>47</v>
      </c>
      <c r="B138" s="9">
        <v>251</v>
      </c>
      <c r="C138" s="17" t="s">
        <v>33</v>
      </c>
      <c r="D138" s="72"/>
      <c r="E138" s="72"/>
      <c r="F138" s="55">
        <f>SUM(G138:N138)</f>
        <v>0</v>
      </c>
      <c r="G138" s="72"/>
      <c r="H138" s="72"/>
      <c r="I138" s="72"/>
      <c r="J138" s="72"/>
      <c r="K138" s="72"/>
      <c r="L138" s="72"/>
      <c r="M138" s="72"/>
      <c r="N138" s="73"/>
    </row>
    <row r="139" spans="1:14" ht="15.75">
      <c r="A139" s="86" t="s">
        <v>53</v>
      </c>
      <c r="B139" s="87"/>
      <c r="C139" s="87"/>
      <c r="D139" s="49">
        <f>SUM(D135,D117,D121,D123)</f>
        <v>0</v>
      </c>
      <c r="E139" s="49">
        <f aca="true" t="shared" si="46" ref="E139:N139">SUM(E135,E117,E121,E123)</f>
        <v>749</v>
      </c>
      <c r="F139" s="49">
        <f t="shared" si="46"/>
        <v>83</v>
      </c>
      <c r="G139" s="49">
        <f t="shared" si="46"/>
        <v>0</v>
      </c>
      <c r="H139" s="49">
        <f t="shared" si="46"/>
        <v>8</v>
      </c>
      <c r="I139" s="49">
        <f t="shared" si="46"/>
        <v>0</v>
      </c>
      <c r="J139" s="49">
        <f>SUM(J135,J117,J121,J123)</f>
        <v>0</v>
      </c>
      <c r="K139" s="49">
        <f t="shared" si="46"/>
        <v>0</v>
      </c>
      <c r="L139" s="49">
        <f>SUM(L135,L117,L121,L123)</f>
        <v>0</v>
      </c>
      <c r="M139" s="49">
        <f t="shared" si="46"/>
        <v>0</v>
      </c>
      <c r="N139" s="50">
        <f t="shared" si="46"/>
        <v>75</v>
      </c>
    </row>
    <row r="140" spans="1:14" ht="15.75">
      <c r="A140" s="18" t="s">
        <v>44</v>
      </c>
      <c r="B140" s="14"/>
      <c r="C140" s="15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60"/>
    </row>
    <row r="141" spans="1:14" ht="15.75">
      <c r="A141" s="24"/>
      <c r="B141" s="82" t="s">
        <v>74</v>
      </c>
      <c r="C141" s="82"/>
      <c r="D141" s="49">
        <f>SUM(D142:D158)</f>
        <v>0</v>
      </c>
      <c r="E141" s="49">
        <f>SUM(E142:E158)</f>
        <v>801</v>
      </c>
      <c r="F141" s="49">
        <f aca="true" t="shared" si="47" ref="F141:N141">SUM(F142:F158)</f>
        <v>8</v>
      </c>
      <c r="G141" s="49">
        <f t="shared" si="47"/>
        <v>0</v>
      </c>
      <c r="H141" s="49">
        <f t="shared" si="47"/>
        <v>8</v>
      </c>
      <c r="I141" s="49">
        <f t="shared" si="47"/>
        <v>0</v>
      </c>
      <c r="J141" s="49">
        <f>SUM(J142:J158)</f>
        <v>0</v>
      </c>
      <c r="K141" s="49">
        <f t="shared" si="47"/>
        <v>0</v>
      </c>
      <c r="L141" s="49">
        <f>SUM(L142:L158)</f>
        <v>0</v>
      </c>
      <c r="M141" s="49">
        <f t="shared" si="47"/>
        <v>0</v>
      </c>
      <c r="N141" s="50">
        <f t="shared" si="47"/>
        <v>0</v>
      </c>
    </row>
    <row r="142" spans="1:14" ht="15.75" hidden="1">
      <c r="A142" s="30" t="s">
        <v>59</v>
      </c>
      <c r="B142" s="9">
        <v>225</v>
      </c>
      <c r="C142" s="10" t="s">
        <v>9</v>
      </c>
      <c r="D142" s="72"/>
      <c r="E142" s="72"/>
      <c r="F142" s="55">
        <f aca="true" t="shared" si="48" ref="F142:F158">SUM(G142:N142)</f>
        <v>0</v>
      </c>
      <c r="G142" s="72"/>
      <c r="H142" s="72"/>
      <c r="I142" s="72"/>
      <c r="J142" s="72"/>
      <c r="K142" s="72"/>
      <c r="L142" s="72"/>
      <c r="M142" s="72"/>
      <c r="N142" s="73"/>
    </row>
    <row r="143" spans="1:14" ht="15.75" hidden="1">
      <c r="A143" s="30" t="s">
        <v>59</v>
      </c>
      <c r="B143" s="9">
        <v>226</v>
      </c>
      <c r="C143" s="10" t="s">
        <v>10</v>
      </c>
      <c r="D143" s="72"/>
      <c r="E143" s="72"/>
      <c r="F143" s="55">
        <f t="shared" si="48"/>
        <v>0</v>
      </c>
      <c r="G143" s="72"/>
      <c r="H143" s="72"/>
      <c r="I143" s="72"/>
      <c r="J143" s="72"/>
      <c r="K143" s="72"/>
      <c r="L143" s="72"/>
      <c r="M143" s="72"/>
      <c r="N143" s="73"/>
    </row>
    <row r="144" spans="1:14" ht="31.5" hidden="1">
      <c r="A144" s="30" t="s">
        <v>59</v>
      </c>
      <c r="B144" s="9">
        <v>241</v>
      </c>
      <c r="C144" s="17" t="s">
        <v>57</v>
      </c>
      <c r="D144" s="72"/>
      <c r="E144" s="72"/>
      <c r="F144" s="55">
        <f t="shared" si="48"/>
        <v>0</v>
      </c>
      <c r="G144" s="72"/>
      <c r="H144" s="72"/>
      <c r="I144" s="72"/>
      <c r="J144" s="72"/>
      <c r="K144" s="72"/>
      <c r="L144" s="72"/>
      <c r="M144" s="72"/>
      <c r="N144" s="73"/>
    </row>
    <row r="145" spans="1:14" ht="31.5" hidden="1">
      <c r="A145" s="30" t="s">
        <v>59</v>
      </c>
      <c r="B145" s="9">
        <v>242</v>
      </c>
      <c r="C145" s="17" t="s">
        <v>58</v>
      </c>
      <c r="D145" s="72"/>
      <c r="E145" s="72"/>
      <c r="F145" s="55">
        <f t="shared" si="48"/>
        <v>0</v>
      </c>
      <c r="G145" s="72"/>
      <c r="H145" s="72"/>
      <c r="I145" s="72"/>
      <c r="J145" s="72"/>
      <c r="K145" s="72"/>
      <c r="L145" s="72"/>
      <c r="M145" s="72"/>
      <c r="N145" s="73"/>
    </row>
    <row r="146" spans="1:14" ht="15.75" hidden="1">
      <c r="A146" s="30" t="s">
        <v>59</v>
      </c>
      <c r="B146" s="9">
        <v>290</v>
      </c>
      <c r="C146" s="10" t="s">
        <v>11</v>
      </c>
      <c r="D146" s="72"/>
      <c r="E146" s="72"/>
      <c r="F146" s="55">
        <f t="shared" si="48"/>
        <v>0</v>
      </c>
      <c r="G146" s="72"/>
      <c r="H146" s="72"/>
      <c r="I146" s="72"/>
      <c r="J146" s="72"/>
      <c r="K146" s="72"/>
      <c r="L146" s="72"/>
      <c r="M146" s="72"/>
      <c r="N146" s="73"/>
    </row>
    <row r="147" spans="1:14" ht="15.75" hidden="1">
      <c r="A147" s="30" t="s">
        <v>59</v>
      </c>
      <c r="B147" s="9">
        <v>310</v>
      </c>
      <c r="C147" s="10" t="s">
        <v>13</v>
      </c>
      <c r="D147" s="72"/>
      <c r="E147" s="72"/>
      <c r="F147" s="55">
        <f t="shared" si="48"/>
        <v>0</v>
      </c>
      <c r="G147" s="72"/>
      <c r="H147" s="72"/>
      <c r="I147" s="72"/>
      <c r="J147" s="72"/>
      <c r="K147" s="72"/>
      <c r="L147" s="72"/>
      <c r="M147" s="72"/>
      <c r="N147" s="73"/>
    </row>
    <row r="148" spans="1:14" ht="15.75" hidden="1">
      <c r="A148" s="30" t="s">
        <v>59</v>
      </c>
      <c r="B148" s="9">
        <v>340</v>
      </c>
      <c r="C148" s="10" t="s">
        <v>14</v>
      </c>
      <c r="D148" s="72"/>
      <c r="E148" s="72"/>
      <c r="F148" s="55">
        <f t="shared" si="48"/>
        <v>0</v>
      </c>
      <c r="G148" s="72"/>
      <c r="H148" s="72"/>
      <c r="I148" s="72"/>
      <c r="J148" s="72"/>
      <c r="K148" s="72"/>
      <c r="L148" s="72"/>
      <c r="M148" s="72"/>
      <c r="N148" s="73"/>
    </row>
    <row r="149" spans="1:14" ht="15.75">
      <c r="A149" s="30" t="s">
        <v>59</v>
      </c>
      <c r="B149" s="9">
        <v>225</v>
      </c>
      <c r="C149" s="10" t="s">
        <v>100</v>
      </c>
      <c r="D149" s="72"/>
      <c r="E149" s="72">
        <v>8</v>
      </c>
      <c r="F149" s="55">
        <f t="shared" si="48"/>
        <v>8</v>
      </c>
      <c r="G149" s="72"/>
      <c r="H149" s="72">
        <v>8</v>
      </c>
      <c r="I149" s="72"/>
      <c r="J149" s="72"/>
      <c r="K149" s="72"/>
      <c r="L149" s="72"/>
      <c r="M149" s="72"/>
      <c r="N149" s="73"/>
    </row>
    <row r="150" spans="1:14" ht="15.75">
      <c r="A150" s="30" t="s">
        <v>59</v>
      </c>
      <c r="B150" s="9">
        <v>225</v>
      </c>
      <c r="C150" s="10" t="s">
        <v>101</v>
      </c>
      <c r="D150" s="72"/>
      <c r="E150" s="72">
        <v>793</v>
      </c>
      <c r="F150" s="55">
        <f t="shared" si="48"/>
        <v>0</v>
      </c>
      <c r="G150" s="72"/>
      <c r="H150" s="72"/>
      <c r="I150" s="72"/>
      <c r="J150" s="72"/>
      <c r="K150" s="72"/>
      <c r="L150" s="72"/>
      <c r="M150" s="72"/>
      <c r="N150" s="73"/>
    </row>
    <row r="151" spans="1:14" ht="15.75" hidden="1">
      <c r="A151" s="30" t="s">
        <v>59</v>
      </c>
      <c r="B151" s="9">
        <v>226</v>
      </c>
      <c r="C151" s="10" t="s">
        <v>100</v>
      </c>
      <c r="D151" s="72"/>
      <c r="E151" s="72"/>
      <c r="F151" s="55">
        <f t="shared" si="48"/>
        <v>0</v>
      </c>
      <c r="G151" s="72"/>
      <c r="H151" s="72"/>
      <c r="I151" s="72"/>
      <c r="J151" s="72"/>
      <c r="K151" s="72"/>
      <c r="L151" s="72"/>
      <c r="M151" s="72"/>
      <c r="N151" s="73"/>
    </row>
    <row r="152" spans="1:14" ht="15.75" hidden="1">
      <c r="A152" s="30" t="s">
        <v>59</v>
      </c>
      <c r="B152" s="9">
        <v>226</v>
      </c>
      <c r="C152" s="10" t="s">
        <v>101</v>
      </c>
      <c r="D152" s="72"/>
      <c r="E152" s="72"/>
      <c r="F152" s="55">
        <f t="shared" si="48"/>
        <v>0</v>
      </c>
      <c r="G152" s="72"/>
      <c r="H152" s="72"/>
      <c r="I152" s="72"/>
      <c r="J152" s="72"/>
      <c r="K152" s="72"/>
      <c r="L152" s="72"/>
      <c r="M152" s="72"/>
      <c r="N152" s="73"/>
    </row>
    <row r="153" spans="1:14" ht="15.75" hidden="1">
      <c r="A153" s="30" t="s">
        <v>59</v>
      </c>
      <c r="B153" s="9">
        <v>290</v>
      </c>
      <c r="C153" s="10" t="s">
        <v>100</v>
      </c>
      <c r="D153" s="72"/>
      <c r="E153" s="72"/>
      <c r="F153" s="55">
        <f t="shared" si="48"/>
        <v>0</v>
      </c>
      <c r="G153" s="72"/>
      <c r="H153" s="72"/>
      <c r="I153" s="72"/>
      <c r="J153" s="72"/>
      <c r="K153" s="72"/>
      <c r="L153" s="72"/>
      <c r="M153" s="72"/>
      <c r="N153" s="73"/>
    </row>
    <row r="154" spans="1:14" ht="15.75" hidden="1">
      <c r="A154" s="30" t="s">
        <v>59</v>
      </c>
      <c r="B154" s="9">
        <v>290</v>
      </c>
      <c r="C154" s="10" t="s">
        <v>101</v>
      </c>
      <c r="D154" s="72"/>
      <c r="E154" s="72"/>
      <c r="F154" s="55">
        <f t="shared" si="48"/>
        <v>0</v>
      </c>
      <c r="G154" s="72"/>
      <c r="H154" s="72"/>
      <c r="I154" s="72"/>
      <c r="J154" s="72"/>
      <c r="K154" s="72"/>
      <c r="L154" s="72"/>
      <c r="M154" s="72"/>
      <c r="N154" s="73"/>
    </row>
    <row r="155" spans="1:14" ht="15.75" hidden="1">
      <c r="A155" s="30" t="s">
        <v>59</v>
      </c>
      <c r="B155" s="9">
        <v>310</v>
      </c>
      <c r="C155" s="10" t="s">
        <v>100</v>
      </c>
      <c r="D155" s="72"/>
      <c r="E155" s="72"/>
      <c r="F155" s="55">
        <f t="shared" si="48"/>
        <v>0</v>
      </c>
      <c r="G155" s="72"/>
      <c r="H155" s="72"/>
      <c r="I155" s="72"/>
      <c r="J155" s="72"/>
      <c r="K155" s="72"/>
      <c r="L155" s="72"/>
      <c r="M155" s="72"/>
      <c r="N155" s="73"/>
    </row>
    <row r="156" spans="1:14" ht="15.75" hidden="1">
      <c r="A156" s="30" t="s">
        <v>59</v>
      </c>
      <c r="B156" s="9">
        <v>310</v>
      </c>
      <c r="C156" s="10" t="s">
        <v>101</v>
      </c>
      <c r="D156" s="72"/>
      <c r="E156" s="72"/>
      <c r="F156" s="55">
        <f t="shared" si="48"/>
        <v>0</v>
      </c>
      <c r="G156" s="72"/>
      <c r="H156" s="72"/>
      <c r="I156" s="72"/>
      <c r="J156" s="72"/>
      <c r="K156" s="72"/>
      <c r="L156" s="72"/>
      <c r="M156" s="72"/>
      <c r="N156" s="73"/>
    </row>
    <row r="157" spans="1:14" ht="15.75" hidden="1">
      <c r="A157" s="30" t="s">
        <v>59</v>
      </c>
      <c r="B157" s="9">
        <v>340</v>
      </c>
      <c r="C157" s="10" t="s">
        <v>100</v>
      </c>
      <c r="D157" s="72"/>
      <c r="E157" s="72"/>
      <c r="F157" s="55">
        <f t="shared" si="48"/>
        <v>0</v>
      </c>
      <c r="G157" s="72"/>
      <c r="H157" s="72"/>
      <c r="I157" s="72"/>
      <c r="J157" s="72"/>
      <c r="K157" s="72"/>
      <c r="L157" s="72"/>
      <c r="M157" s="72"/>
      <c r="N157" s="73"/>
    </row>
    <row r="158" spans="1:14" ht="15.75" hidden="1">
      <c r="A158" s="30" t="s">
        <v>59</v>
      </c>
      <c r="B158" s="9">
        <v>340</v>
      </c>
      <c r="C158" s="10" t="s">
        <v>101</v>
      </c>
      <c r="D158" s="72"/>
      <c r="E158" s="72"/>
      <c r="F158" s="55">
        <f t="shared" si="48"/>
        <v>0</v>
      </c>
      <c r="G158" s="72"/>
      <c r="H158" s="72"/>
      <c r="I158" s="72"/>
      <c r="J158" s="72"/>
      <c r="K158" s="72"/>
      <c r="L158" s="72"/>
      <c r="M158" s="72"/>
      <c r="N158" s="73"/>
    </row>
    <row r="159" spans="1:14" ht="15.75">
      <c r="A159" s="35"/>
      <c r="B159" s="82" t="s">
        <v>80</v>
      </c>
      <c r="C159" s="82"/>
      <c r="D159" s="49">
        <f>SUM(D160:D180)</f>
        <v>0</v>
      </c>
      <c r="E159" s="49">
        <f>SUM(E160:E180)</f>
        <v>5189</v>
      </c>
      <c r="F159" s="49">
        <f aca="true" t="shared" si="49" ref="F159:N159">SUM(F160:F180)</f>
        <v>300</v>
      </c>
      <c r="G159" s="49">
        <f t="shared" si="49"/>
        <v>100</v>
      </c>
      <c r="H159" s="49">
        <f t="shared" si="49"/>
        <v>200</v>
      </c>
      <c r="I159" s="49">
        <f t="shared" si="49"/>
        <v>0</v>
      </c>
      <c r="J159" s="49">
        <f>SUM(J160:J180)</f>
        <v>0</v>
      </c>
      <c r="K159" s="49">
        <f t="shared" si="49"/>
        <v>0</v>
      </c>
      <c r="L159" s="49">
        <f>SUM(L160:L180)</f>
        <v>0</v>
      </c>
      <c r="M159" s="49">
        <f t="shared" si="49"/>
        <v>0</v>
      </c>
      <c r="N159" s="50">
        <f t="shared" si="49"/>
        <v>0</v>
      </c>
    </row>
    <row r="160" spans="1:14" ht="15.75" hidden="1">
      <c r="A160" s="30" t="s">
        <v>49</v>
      </c>
      <c r="B160" s="9">
        <v>225</v>
      </c>
      <c r="C160" s="10" t="s">
        <v>9</v>
      </c>
      <c r="D160" s="72"/>
      <c r="E160" s="72"/>
      <c r="F160" s="55">
        <f aca="true" t="shared" si="50" ref="F160:F180">SUM(G160:N160)</f>
        <v>0</v>
      </c>
      <c r="G160" s="72"/>
      <c r="H160" s="72"/>
      <c r="I160" s="72"/>
      <c r="J160" s="72"/>
      <c r="K160" s="72"/>
      <c r="L160" s="72"/>
      <c r="M160" s="72"/>
      <c r="N160" s="73"/>
    </row>
    <row r="161" spans="1:14" ht="15.75" hidden="1">
      <c r="A161" s="30" t="s">
        <v>49</v>
      </c>
      <c r="B161" s="9">
        <v>226</v>
      </c>
      <c r="C161" s="10" t="s">
        <v>10</v>
      </c>
      <c r="D161" s="72"/>
      <c r="E161" s="72"/>
      <c r="F161" s="55">
        <f t="shared" si="50"/>
        <v>0</v>
      </c>
      <c r="G161" s="72"/>
      <c r="H161" s="72"/>
      <c r="I161" s="72"/>
      <c r="J161" s="72"/>
      <c r="K161" s="72"/>
      <c r="L161" s="72"/>
      <c r="M161" s="72"/>
      <c r="N161" s="73"/>
    </row>
    <row r="162" spans="1:14" ht="15.75" hidden="1">
      <c r="A162" s="30" t="s">
        <v>49</v>
      </c>
      <c r="B162" s="9">
        <v>310</v>
      </c>
      <c r="C162" s="10" t="s">
        <v>13</v>
      </c>
      <c r="D162" s="72"/>
      <c r="E162" s="72"/>
      <c r="F162" s="55">
        <f t="shared" si="50"/>
        <v>0</v>
      </c>
      <c r="G162" s="72"/>
      <c r="H162" s="72"/>
      <c r="I162" s="72"/>
      <c r="J162" s="72"/>
      <c r="K162" s="72"/>
      <c r="L162" s="72"/>
      <c r="M162" s="72"/>
      <c r="N162" s="73"/>
    </row>
    <row r="163" spans="1:14" ht="15.75" hidden="1">
      <c r="A163" s="30" t="s">
        <v>49</v>
      </c>
      <c r="B163" s="9">
        <v>340</v>
      </c>
      <c r="C163" s="10" t="s">
        <v>14</v>
      </c>
      <c r="D163" s="72"/>
      <c r="E163" s="72"/>
      <c r="F163" s="55">
        <f t="shared" si="50"/>
        <v>0</v>
      </c>
      <c r="G163" s="72"/>
      <c r="H163" s="72"/>
      <c r="I163" s="72"/>
      <c r="J163" s="72"/>
      <c r="K163" s="72"/>
      <c r="L163" s="72"/>
      <c r="M163" s="72"/>
      <c r="N163" s="73"/>
    </row>
    <row r="164" spans="1:14" ht="31.5">
      <c r="A164" s="30" t="s">
        <v>49</v>
      </c>
      <c r="B164" s="9">
        <v>225</v>
      </c>
      <c r="C164" s="17" t="s">
        <v>81</v>
      </c>
      <c r="D164" s="72"/>
      <c r="E164" s="72">
        <v>50</v>
      </c>
      <c r="F164" s="55">
        <f t="shared" si="50"/>
        <v>50</v>
      </c>
      <c r="G164" s="72"/>
      <c r="H164" s="72">
        <v>50</v>
      </c>
      <c r="I164" s="72"/>
      <c r="J164" s="72"/>
      <c r="K164" s="72"/>
      <c r="L164" s="72"/>
      <c r="M164" s="72"/>
      <c r="N164" s="73"/>
    </row>
    <row r="165" spans="1:14" ht="31.5">
      <c r="A165" s="30" t="s">
        <v>49</v>
      </c>
      <c r="B165" s="9">
        <v>225</v>
      </c>
      <c r="C165" s="17" t="s">
        <v>82</v>
      </c>
      <c r="D165" s="72"/>
      <c r="E165" s="72">
        <v>2700</v>
      </c>
      <c r="F165" s="55">
        <f t="shared" si="50"/>
        <v>0</v>
      </c>
      <c r="G165" s="72"/>
      <c r="H165" s="72"/>
      <c r="I165" s="72"/>
      <c r="J165" s="72"/>
      <c r="K165" s="72"/>
      <c r="L165" s="72"/>
      <c r="M165" s="72"/>
      <c r="N165" s="73"/>
    </row>
    <row r="166" spans="1:14" ht="31.5" hidden="1">
      <c r="A166" s="30" t="s">
        <v>49</v>
      </c>
      <c r="B166" s="9">
        <v>226</v>
      </c>
      <c r="C166" s="17" t="s">
        <v>81</v>
      </c>
      <c r="D166" s="72"/>
      <c r="E166" s="72"/>
      <c r="F166" s="55">
        <f t="shared" si="50"/>
        <v>0</v>
      </c>
      <c r="G166" s="72"/>
      <c r="H166" s="72"/>
      <c r="I166" s="72"/>
      <c r="J166" s="72"/>
      <c r="K166" s="72"/>
      <c r="L166" s="72"/>
      <c r="M166" s="72"/>
      <c r="N166" s="73"/>
    </row>
    <row r="167" spans="1:14" ht="31.5" hidden="1">
      <c r="A167" s="30" t="s">
        <v>49</v>
      </c>
      <c r="B167" s="9">
        <v>226</v>
      </c>
      <c r="C167" s="17" t="s">
        <v>82</v>
      </c>
      <c r="D167" s="72"/>
      <c r="E167" s="72"/>
      <c r="F167" s="55">
        <f t="shared" si="50"/>
        <v>0</v>
      </c>
      <c r="G167" s="72"/>
      <c r="H167" s="72"/>
      <c r="I167" s="72"/>
      <c r="J167" s="72"/>
      <c r="K167" s="72"/>
      <c r="L167" s="72"/>
      <c r="M167" s="72"/>
      <c r="N167" s="73"/>
    </row>
    <row r="168" spans="1:14" ht="31.5" hidden="1">
      <c r="A168" s="30" t="s">
        <v>49</v>
      </c>
      <c r="B168" s="9">
        <v>310</v>
      </c>
      <c r="C168" s="17" t="s">
        <v>81</v>
      </c>
      <c r="D168" s="72"/>
      <c r="E168" s="72"/>
      <c r="F168" s="55">
        <f t="shared" si="50"/>
        <v>0</v>
      </c>
      <c r="G168" s="72"/>
      <c r="H168" s="72"/>
      <c r="I168" s="72"/>
      <c r="J168" s="72"/>
      <c r="K168" s="72"/>
      <c r="L168" s="72"/>
      <c r="M168" s="72"/>
      <c r="N168" s="73"/>
    </row>
    <row r="169" spans="1:14" ht="31.5" hidden="1">
      <c r="A169" s="30" t="s">
        <v>49</v>
      </c>
      <c r="B169" s="9">
        <v>310</v>
      </c>
      <c r="C169" s="17" t="s">
        <v>82</v>
      </c>
      <c r="D169" s="72"/>
      <c r="E169" s="72"/>
      <c r="F169" s="55">
        <f t="shared" si="50"/>
        <v>0</v>
      </c>
      <c r="G169" s="72"/>
      <c r="H169" s="72"/>
      <c r="I169" s="72"/>
      <c r="J169" s="72"/>
      <c r="K169" s="72"/>
      <c r="L169" s="72"/>
      <c r="M169" s="72"/>
      <c r="N169" s="73"/>
    </row>
    <row r="170" spans="1:14" ht="31.5" hidden="1">
      <c r="A170" s="30" t="s">
        <v>49</v>
      </c>
      <c r="B170" s="9">
        <v>340</v>
      </c>
      <c r="C170" s="17" t="s">
        <v>81</v>
      </c>
      <c r="D170" s="72"/>
      <c r="E170" s="72"/>
      <c r="F170" s="55">
        <f t="shared" si="50"/>
        <v>0</v>
      </c>
      <c r="G170" s="72"/>
      <c r="H170" s="72"/>
      <c r="I170" s="72"/>
      <c r="J170" s="72"/>
      <c r="K170" s="72"/>
      <c r="L170" s="72"/>
      <c r="M170" s="72"/>
      <c r="N170" s="73"/>
    </row>
    <row r="171" spans="1:14" ht="31.5" hidden="1">
      <c r="A171" s="30" t="s">
        <v>49</v>
      </c>
      <c r="B171" s="9">
        <v>340</v>
      </c>
      <c r="C171" s="17" t="s">
        <v>82</v>
      </c>
      <c r="D171" s="72"/>
      <c r="E171" s="72"/>
      <c r="F171" s="55">
        <f t="shared" si="50"/>
        <v>0</v>
      </c>
      <c r="G171" s="72"/>
      <c r="H171" s="72"/>
      <c r="I171" s="72"/>
      <c r="J171" s="72"/>
      <c r="K171" s="72"/>
      <c r="L171" s="72"/>
      <c r="M171" s="72"/>
      <c r="N171" s="73"/>
    </row>
    <row r="172" spans="1:14" ht="15.75">
      <c r="A172" s="30" t="s">
        <v>49</v>
      </c>
      <c r="B172" s="9">
        <v>225</v>
      </c>
      <c r="C172" s="10" t="s">
        <v>83</v>
      </c>
      <c r="D172" s="72"/>
      <c r="E172" s="72">
        <v>689</v>
      </c>
      <c r="F172" s="55">
        <f t="shared" si="50"/>
        <v>50</v>
      </c>
      <c r="G172" s="72">
        <v>0</v>
      </c>
      <c r="H172" s="72">
        <v>50</v>
      </c>
      <c r="I172" s="72"/>
      <c r="J172" s="72"/>
      <c r="K172" s="72"/>
      <c r="L172" s="72"/>
      <c r="M172" s="72"/>
      <c r="N172" s="73"/>
    </row>
    <row r="173" spans="1:14" ht="15.75" hidden="1">
      <c r="A173" s="30" t="s">
        <v>49</v>
      </c>
      <c r="B173" s="9">
        <v>226</v>
      </c>
      <c r="C173" s="10" t="s">
        <v>83</v>
      </c>
      <c r="D173" s="72"/>
      <c r="E173" s="72"/>
      <c r="F173" s="55">
        <f t="shared" si="50"/>
        <v>0</v>
      </c>
      <c r="G173" s="72"/>
      <c r="H173" s="72"/>
      <c r="I173" s="72"/>
      <c r="J173" s="72"/>
      <c r="K173" s="72"/>
      <c r="L173" s="72"/>
      <c r="M173" s="72"/>
      <c r="N173" s="73"/>
    </row>
    <row r="174" spans="1:14" ht="15.75" hidden="1">
      <c r="A174" s="30" t="s">
        <v>49</v>
      </c>
      <c r="B174" s="9">
        <v>310</v>
      </c>
      <c r="C174" s="10" t="s">
        <v>83</v>
      </c>
      <c r="D174" s="72"/>
      <c r="E174" s="72"/>
      <c r="F174" s="55">
        <f t="shared" si="50"/>
        <v>0</v>
      </c>
      <c r="G174" s="72"/>
      <c r="H174" s="72"/>
      <c r="I174" s="72"/>
      <c r="J174" s="72"/>
      <c r="K174" s="72"/>
      <c r="L174" s="72"/>
      <c r="M174" s="72"/>
      <c r="N174" s="73"/>
    </row>
    <row r="175" spans="1:14" ht="15.75" hidden="1">
      <c r="A175" s="30" t="s">
        <v>49</v>
      </c>
      <c r="B175" s="9">
        <v>340</v>
      </c>
      <c r="C175" s="10" t="s">
        <v>83</v>
      </c>
      <c r="D175" s="72"/>
      <c r="E175" s="72"/>
      <c r="F175" s="55">
        <f t="shared" si="50"/>
        <v>0</v>
      </c>
      <c r="G175" s="72"/>
      <c r="H175" s="72"/>
      <c r="I175" s="72"/>
      <c r="J175" s="72"/>
      <c r="K175" s="72"/>
      <c r="L175" s="72"/>
      <c r="M175" s="72"/>
      <c r="N175" s="73"/>
    </row>
    <row r="176" spans="1:14" ht="15.75">
      <c r="A176" s="30" t="s">
        <v>49</v>
      </c>
      <c r="B176" s="9">
        <v>225</v>
      </c>
      <c r="C176" s="10" t="s">
        <v>84</v>
      </c>
      <c r="D176" s="72"/>
      <c r="E176" s="72">
        <v>1750</v>
      </c>
      <c r="F176" s="55">
        <f t="shared" si="50"/>
        <v>200</v>
      </c>
      <c r="G176" s="72">
        <v>100</v>
      </c>
      <c r="H176" s="72">
        <v>100</v>
      </c>
      <c r="I176" s="72"/>
      <c r="J176" s="72"/>
      <c r="K176" s="72"/>
      <c r="L176" s="72"/>
      <c r="M176" s="72"/>
      <c r="N176" s="73"/>
    </row>
    <row r="177" spans="1:14" ht="15.75" hidden="1">
      <c r="A177" s="30" t="s">
        <v>49</v>
      </c>
      <c r="B177" s="9">
        <v>226</v>
      </c>
      <c r="C177" s="10" t="s">
        <v>84</v>
      </c>
      <c r="D177" s="72"/>
      <c r="E177" s="72"/>
      <c r="F177" s="55">
        <f t="shared" si="50"/>
        <v>0</v>
      </c>
      <c r="G177" s="72"/>
      <c r="H177" s="72"/>
      <c r="I177" s="72"/>
      <c r="J177" s="72"/>
      <c r="K177" s="72"/>
      <c r="L177" s="72"/>
      <c r="M177" s="72"/>
      <c r="N177" s="73"/>
    </row>
    <row r="178" spans="1:14" ht="15.75" hidden="1">
      <c r="A178" s="30" t="s">
        <v>49</v>
      </c>
      <c r="B178" s="9">
        <v>310</v>
      </c>
      <c r="C178" s="10" t="s">
        <v>84</v>
      </c>
      <c r="D178" s="72"/>
      <c r="E178" s="72"/>
      <c r="F178" s="55">
        <f t="shared" si="50"/>
        <v>0</v>
      </c>
      <c r="G178" s="72"/>
      <c r="H178" s="72"/>
      <c r="I178" s="72"/>
      <c r="J178" s="72"/>
      <c r="K178" s="72"/>
      <c r="L178" s="72"/>
      <c r="M178" s="72"/>
      <c r="N178" s="73"/>
    </row>
    <row r="179" spans="1:14" ht="15.75" hidden="1">
      <c r="A179" s="30" t="s">
        <v>49</v>
      </c>
      <c r="B179" s="9">
        <v>340</v>
      </c>
      <c r="C179" s="10" t="s">
        <v>84</v>
      </c>
      <c r="D179" s="72"/>
      <c r="E179" s="72"/>
      <c r="F179" s="55">
        <f t="shared" si="50"/>
        <v>0</v>
      </c>
      <c r="G179" s="72"/>
      <c r="H179" s="72"/>
      <c r="I179" s="72"/>
      <c r="J179" s="72"/>
      <c r="K179" s="72"/>
      <c r="L179" s="72"/>
      <c r="M179" s="72"/>
      <c r="N179" s="73"/>
    </row>
    <row r="180" spans="1:14" ht="31.5" hidden="1">
      <c r="A180" s="30" t="s">
        <v>49</v>
      </c>
      <c r="B180" s="9">
        <v>242</v>
      </c>
      <c r="C180" s="17" t="s">
        <v>58</v>
      </c>
      <c r="D180" s="72"/>
      <c r="E180" s="72"/>
      <c r="F180" s="55">
        <f t="shared" si="50"/>
        <v>0</v>
      </c>
      <c r="G180" s="72"/>
      <c r="H180" s="72"/>
      <c r="I180" s="72"/>
      <c r="J180" s="72"/>
      <c r="K180" s="72"/>
      <c r="L180" s="72"/>
      <c r="M180" s="72"/>
      <c r="N180" s="73"/>
    </row>
    <row r="181" spans="1:14" ht="15.75">
      <c r="A181" s="35"/>
      <c r="B181" s="98" t="s">
        <v>60</v>
      </c>
      <c r="C181" s="99"/>
      <c r="D181" s="49">
        <f>SUM(D182:D205)</f>
        <v>0</v>
      </c>
      <c r="E181" s="49">
        <f aca="true" t="shared" si="51" ref="E181:N181">SUM(E182:E205)</f>
        <v>604</v>
      </c>
      <c r="F181" s="49">
        <f t="shared" si="51"/>
        <v>370</v>
      </c>
      <c r="G181" s="49">
        <f t="shared" si="51"/>
        <v>0</v>
      </c>
      <c r="H181" s="49">
        <f t="shared" si="51"/>
        <v>370</v>
      </c>
      <c r="I181" s="49">
        <f t="shared" si="51"/>
        <v>0</v>
      </c>
      <c r="J181" s="49">
        <f>SUM(J182:J205)</f>
        <v>0</v>
      </c>
      <c r="K181" s="49">
        <f t="shared" si="51"/>
        <v>0</v>
      </c>
      <c r="L181" s="49">
        <f>SUM(L182:L205)</f>
        <v>0</v>
      </c>
      <c r="M181" s="49">
        <f t="shared" si="51"/>
        <v>0</v>
      </c>
      <c r="N181" s="50">
        <f t="shared" si="51"/>
        <v>0</v>
      </c>
    </row>
    <row r="182" spans="1:14" ht="15.75">
      <c r="A182" s="30" t="s">
        <v>28</v>
      </c>
      <c r="B182" s="9">
        <v>223</v>
      </c>
      <c r="C182" s="10" t="s">
        <v>35</v>
      </c>
      <c r="D182" s="72"/>
      <c r="E182" s="72">
        <v>91</v>
      </c>
      <c r="F182" s="55">
        <f aca="true" t="shared" si="52" ref="F182:F205">SUM(G182:N182)</f>
        <v>90</v>
      </c>
      <c r="G182" s="72"/>
      <c r="H182" s="72">
        <v>90</v>
      </c>
      <c r="I182" s="72"/>
      <c r="J182" s="72"/>
      <c r="K182" s="72"/>
      <c r="L182" s="72"/>
      <c r="M182" s="72"/>
      <c r="N182" s="73"/>
    </row>
    <row r="183" spans="1:14" ht="15.75">
      <c r="A183" s="30" t="s">
        <v>28</v>
      </c>
      <c r="B183" s="9">
        <v>225</v>
      </c>
      <c r="C183" s="10" t="s">
        <v>35</v>
      </c>
      <c r="D183" s="72"/>
      <c r="E183" s="72">
        <v>22</v>
      </c>
      <c r="F183" s="55">
        <f t="shared" si="52"/>
        <v>20</v>
      </c>
      <c r="G183" s="72"/>
      <c r="H183" s="72">
        <v>20</v>
      </c>
      <c r="I183" s="72"/>
      <c r="J183" s="72"/>
      <c r="K183" s="72"/>
      <c r="L183" s="72"/>
      <c r="M183" s="72"/>
      <c r="N183" s="73"/>
    </row>
    <row r="184" spans="1:14" ht="15.75" hidden="1">
      <c r="A184" s="30" t="s">
        <v>28</v>
      </c>
      <c r="B184" s="9">
        <v>226</v>
      </c>
      <c r="C184" s="10" t="s">
        <v>35</v>
      </c>
      <c r="D184" s="72"/>
      <c r="E184" s="72"/>
      <c r="F184" s="55">
        <f t="shared" si="52"/>
        <v>0</v>
      </c>
      <c r="G184" s="72"/>
      <c r="H184" s="72"/>
      <c r="I184" s="72"/>
      <c r="J184" s="72"/>
      <c r="K184" s="72"/>
      <c r="L184" s="72"/>
      <c r="M184" s="72"/>
      <c r="N184" s="73"/>
    </row>
    <row r="185" spans="1:14" ht="15.75" hidden="1">
      <c r="A185" s="30" t="s">
        <v>28</v>
      </c>
      <c r="B185" s="9">
        <v>310</v>
      </c>
      <c r="C185" s="10" t="s">
        <v>35</v>
      </c>
      <c r="D185" s="72"/>
      <c r="E185" s="72"/>
      <c r="F185" s="55">
        <f t="shared" si="52"/>
        <v>0</v>
      </c>
      <c r="G185" s="72"/>
      <c r="H185" s="72"/>
      <c r="I185" s="72"/>
      <c r="J185" s="72"/>
      <c r="K185" s="72"/>
      <c r="L185" s="72"/>
      <c r="M185" s="72"/>
      <c r="N185" s="73"/>
    </row>
    <row r="186" spans="1:14" ht="15.75" hidden="1">
      <c r="A186" s="30" t="s">
        <v>28</v>
      </c>
      <c r="B186" s="9">
        <v>340</v>
      </c>
      <c r="C186" s="10" t="s">
        <v>35</v>
      </c>
      <c r="D186" s="72"/>
      <c r="E186" s="72"/>
      <c r="F186" s="55">
        <f t="shared" si="52"/>
        <v>0</v>
      </c>
      <c r="G186" s="72"/>
      <c r="H186" s="72"/>
      <c r="I186" s="72"/>
      <c r="J186" s="72"/>
      <c r="K186" s="72"/>
      <c r="L186" s="72"/>
      <c r="M186" s="72"/>
      <c r="N186" s="73"/>
    </row>
    <row r="187" spans="1:14" ht="15.75">
      <c r="A187" s="30" t="s">
        <v>28</v>
      </c>
      <c r="B187" s="9">
        <v>225</v>
      </c>
      <c r="C187" s="10" t="s">
        <v>36</v>
      </c>
      <c r="D187" s="72"/>
      <c r="E187" s="72">
        <v>44</v>
      </c>
      <c r="F187" s="55">
        <f t="shared" si="52"/>
        <v>10</v>
      </c>
      <c r="G187" s="72"/>
      <c r="H187" s="72">
        <v>10</v>
      </c>
      <c r="I187" s="72"/>
      <c r="J187" s="72"/>
      <c r="K187" s="72"/>
      <c r="L187" s="72"/>
      <c r="M187" s="72"/>
      <c r="N187" s="73"/>
    </row>
    <row r="188" spans="1:14" ht="15.75">
      <c r="A188" s="30" t="s">
        <v>28</v>
      </c>
      <c r="B188" s="9">
        <v>226</v>
      </c>
      <c r="C188" s="10" t="s">
        <v>36</v>
      </c>
      <c r="D188" s="72"/>
      <c r="E188" s="72">
        <v>60</v>
      </c>
      <c r="F188" s="55">
        <f t="shared" si="52"/>
        <v>10</v>
      </c>
      <c r="G188" s="72"/>
      <c r="H188" s="72">
        <v>10</v>
      </c>
      <c r="I188" s="72"/>
      <c r="J188" s="72"/>
      <c r="K188" s="72"/>
      <c r="L188" s="72"/>
      <c r="M188" s="72"/>
      <c r="N188" s="73"/>
    </row>
    <row r="189" spans="1:14" ht="15.75" hidden="1">
      <c r="A189" s="30" t="s">
        <v>28</v>
      </c>
      <c r="B189" s="9">
        <v>310</v>
      </c>
      <c r="C189" s="10" t="s">
        <v>36</v>
      </c>
      <c r="D189" s="72"/>
      <c r="E189" s="72">
        <v>0</v>
      </c>
      <c r="F189" s="55">
        <f t="shared" si="52"/>
        <v>0</v>
      </c>
      <c r="G189" s="72"/>
      <c r="H189" s="72"/>
      <c r="I189" s="72"/>
      <c r="J189" s="72"/>
      <c r="K189" s="72"/>
      <c r="L189" s="72"/>
      <c r="M189" s="72"/>
      <c r="N189" s="73"/>
    </row>
    <row r="190" spans="1:14" ht="15.75">
      <c r="A190" s="30" t="s">
        <v>28</v>
      </c>
      <c r="B190" s="9">
        <v>340</v>
      </c>
      <c r="C190" s="10" t="s">
        <v>36</v>
      </c>
      <c r="D190" s="72"/>
      <c r="E190" s="72">
        <v>25</v>
      </c>
      <c r="F190" s="55">
        <f t="shared" si="52"/>
        <v>10</v>
      </c>
      <c r="G190" s="72"/>
      <c r="H190" s="72">
        <v>10</v>
      </c>
      <c r="I190" s="72"/>
      <c r="J190" s="72"/>
      <c r="K190" s="72"/>
      <c r="L190" s="72"/>
      <c r="M190" s="72"/>
      <c r="N190" s="73"/>
    </row>
    <row r="191" spans="1:14" ht="15.75">
      <c r="A191" s="30" t="s">
        <v>28</v>
      </c>
      <c r="B191" s="9">
        <v>225</v>
      </c>
      <c r="C191" s="10" t="s">
        <v>50</v>
      </c>
      <c r="D191" s="72"/>
      <c r="E191" s="72">
        <v>99</v>
      </c>
      <c r="F191" s="55">
        <f t="shared" si="52"/>
        <v>10</v>
      </c>
      <c r="G191" s="72"/>
      <c r="H191" s="72">
        <v>10</v>
      </c>
      <c r="I191" s="72"/>
      <c r="J191" s="72"/>
      <c r="K191" s="72"/>
      <c r="L191" s="72"/>
      <c r="M191" s="72"/>
      <c r="N191" s="73"/>
    </row>
    <row r="192" spans="1:14" ht="15.75" hidden="1">
      <c r="A192" s="30" t="s">
        <v>28</v>
      </c>
      <c r="B192" s="9">
        <v>226</v>
      </c>
      <c r="C192" s="10" t="s">
        <v>50</v>
      </c>
      <c r="D192" s="72"/>
      <c r="E192" s="72"/>
      <c r="F192" s="55">
        <f t="shared" si="52"/>
        <v>0</v>
      </c>
      <c r="G192" s="72"/>
      <c r="H192" s="72"/>
      <c r="I192" s="72"/>
      <c r="J192" s="72"/>
      <c r="K192" s="72"/>
      <c r="L192" s="72"/>
      <c r="M192" s="72"/>
      <c r="N192" s="73"/>
    </row>
    <row r="193" spans="1:14" ht="15.75" hidden="1">
      <c r="A193" s="30" t="s">
        <v>28</v>
      </c>
      <c r="B193" s="9">
        <v>310</v>
      </c>
      <c r="C193" s="10" t="s">
        <v>50</v>
      </c>
      <c r="D193" s="72"/>
      <c r="E193" s="72"/>
      <c r="F193" s="55">
        <f t="shared" si="52"/>
        <v>0</v>
      </c>
      <c r="G193" s="72"/>
      <c r="H193" s="72"/>
      <c r="I193" s="72"/>
      <c r="J193" s="72"/>
      <c r="K193" s="72"/>
      <c r="L193" s="72"/>
      <c r="M193" s="72"/>
      <c r="N193" s="73"/>
    </row>
    <row r="194" spans="1:14" ht="15.75" hidden="1">
      <c r="A194" s="30" t="s">
        <v>28</v>
      </c>
      <c r="B194" s="9">
        <v>340</v>
      </c>
      <c r="C194" s="10" t="s">
        <v>50</v>
      </c>
      <c r="D194" s="72"/>
      <c r="E194" s="72"/>
      <c r="F194" s="55">
        <f t="shared" si="52"/>
        <v>0</v>
      </c>
      <c r="G194" s="72"/>
      <c r="H194" s="72"/>
      <c r="I194" s="72"/>
      <c r="J194" s="72"/>
      <c r="K194" s="72"/>
      <c r="L194" s="72"/>
      <c r="M194" s="72"/>
      <c r="N194" s="73"/>
    </row>
    <row r="195" spans="1:14" ht="15.75">
      <c r="A195" s="30" t="s">
        <v>28</v>
      </c>
      <c r="B195" s="9">
        <v>225</v>
      </c>
      <c r="C195" s="10" t="s">
        <v>37</v>
      </c>
      <c r="D195" s="72"/>
      <c r="E195" s="72">
        <v>25</v>
      </c>
      <c r="F195" s="55">
        <f t="shared" si="52"/>
        <v>10</v>
      </c>
      <c r="G195" s="72"/>
      <c r="H195" s="72">
        <v>10</v>
      </c>
      <c r="I195" s="72"/>
      <c r="J195" s="72"/>
      <c r="K195" s="72"/>
      <c r="L195" s="72"/>
      <c r="M195" s="72"/>
      <c r="N195" s="73"/>
    </row>
    <row r="196" spans="1:14" ht="15.75" hidden="1">
      <c r="A196" s="30" t="s">
        <v>28</v>
      </c>
      <c r="B196" s="9">
        <v>226</v>
      </c>
      <c r="C196" s="10" t="s">
        <v>37</v>
      </c>
      <c r="D196" s="72"/>
      <c r="E196" s="72"/>
      <c r="F196" s="55">
        <f t="shared" si="52"/>
        <v>0</v>
      </c>
      <c r="G196" s="72"/>
      <c r="H196" s="72"/>
      <c r="I196" s="72"/>
      <c r="J196" s="72"/>
      <c r="K196" s="72"/>
      <c r="L196" s="72"/>
      <c r="M196" s="72"/>
      <c r="N196" s="73"/>
    </row>
    <row r="197" spans="1:14" ht="15.75" hidden="1">
      <c r="A197" s="30" t="s">
        <v>28</v>
      </c>
      <c r="B197" s="9">
        <v>310</v>
      </c>
      <c r="C197" s="10" t="s">
        <v>37</v>
      </c>
      <c r="D197" s="72"/>
      <c r="E197" s="72"/>
      <c r="F197" s="55">
        <f t="shared" si="52"/>
        <v>0</v>
      </c>
      <c r="G197" s="72"/>
      <c r="H197" s="72"/>
      <c r="I197" s="72"/>
      <c r="J197" s="72"/>
      <c r="K197" s="72"/>
      <c r="L197" s="72"/>
      <c r="M197" s="72"/>
      <c r="N197" s="73"/>
    </row>
    <row r="198" spans="1:14" ht="15.75">
      <c r="A198" s="30" t="s">
        <v>28</v>
      </c>
      <c r="B198" s="9">
        <v>340</v>
      </c>
      <c r="C198" s="10" t="s">
        <v>37</v>
      </c>
      <c r="D198" s="72"/>
      <c r="E198" s="72">
        <v>10</v>
      </c>
      <c r="F198" s="55">
        <f t="shared" si="52"/>
        <v>10</v>
      </c>
      <c r="G198" s="72"/>
      <c r="H198" s="72">
        <v>10</v>
      </c>
      <c r="I198" s="72"/>
      <c r="J198" s="72"/>
      <c r="K198" s="72"/>
      <c r="L198" s="72"/>
      <c r="M198" s="72"/>
      <c r="N198" s="73"/>
    </row>
    <row r="199" spans="1:14" ht="15.75" hidden="1">
      <c r="A199" s="30" t="s">
        <v>28</v>
      </c>
      <c r="B199" s="9">
        <v>222</v>
      </c>
      <c r="C199" s="10" t="s">
        <v>38</v>
      </c>
      <c r="D199" s="72"/>
      <c r="E199" s="72"/>
      <c r="F199" s="55">
        <f t="shared" si="52"/>
        <v>0</v>
      </c>
      <c r="G199" s="72"/>
      <c r="H199" s="72"/>
      <c r="I199" s="72"/>
      <c r="J199" s="72"/>
      <c r="K199" s="72"/>
      <c r="L199" s="72"/>
      <c r="M199" s="72"/>
      <c r="N199" s="73"/>
    </row>
    <row r="200" spans="1:14" ht="15.75">
      <c r="A200" s="30" t="s">
        <v>28</v>
      </c>
      <c r="B200" s="9">
        <v>225</v>
      </c>
      <c r="C200" s="10" t="s">
        <v>38</v>
      </c>
      <c r="D200" s="72"/>
      <c r="E200" s="72">
        <v>173</v>
      </c>
      <c r="F200" s="55">
        <f t="shared" si="52"/>
        <v>150</v>
      </c>
      <c r="G200" s="72"/>
      <c r="H200" s="72">
        <v>150</v>
      </c>
      <c r="I200" s="72"/>
      <c r="J200" s="72"/>
      <c r="K200" s="72"/>
      <c r="L200" s="72"/>
      <c r="M200" s="72"/>
      <c r="N200" s="73"/>
    </row>
    <row r="201" spans="1:14" ht="15.75" hidden="1">
      <c r="A201" s="30" t="s">
        <v>28</v>
      </c>
      <c r="B201" s="9">
        <v>226</v>
      </c>
      <c r="C201" s="10" t="s">
        <v>38</v>
      </c>
      <c r="D201" s="72"/>
      <c r="E201" s="72"/>
      <c r="F201" s="55">
        <f t="shared" si="52"/>
        <v>0</v>
      </c>
      <c r="G201" s="72"/>
      <c r="H201" s="72"/>
      <c r="I201" s="72"/>
      <c r="J201" s="72"/>
      <c r="K201" s="72"/>
      <c r="L201" s="72"/>
      <c r="M201" s="72"/>
      <c r="N201" s="73"/>
    </row>
    <row r="202" spans="1:14" ht="15.75" hidden="1">
      <c r="A202" s="30" t="s">
        <v>28</v>
      </c>
      <c r="B202" s="9">
        <v>226</v>
      </c>
      <c r="C202" s="10" t="s">
        <v>99</v>
      </c>
      <c r="D202" s="72"/>
      <c r="E202" s="72"/>
      <c r="F202" s="55">
        <f t="shared" si="52"/>
        <v>0</v>
      </c>
      <c r="G202" s="72"/>
      <c r="H202" s="72"/>
      <c r="I202" s="72"/>
      <c r="J202" s="72"/>
      <c r="K202" s="72"/>
      <c r="L202" s="72"/>
      <c r="M202" s="72"/>
      <c r="N202" s="73"/>
    </row>
    <row r="203" spans="1:14" ht="15.75" hidden="1">
      <c r="A203" s="30" t="s">
        <v>28</v>
      </c>
      <c r="B203" s="9">
        <v>290</v>
      </c>
      <c r="C203" s="10" t="s">
        <v>38</v>
      </c>
      <c r="D203" s="72"/>
      <c r="E203" s="72"/>
      <c r="F203" s="55">
        <f t="shared" si="52"/>
        <v>0</v>
      </c>
      <c r="G203" s="72"/>
      <c r="H203" s="72"/>
      <c r="I203" s="72"/>
      <c r="J203" s="72"/>
      <c r="K203" s="72"/>
      <c r="L203" s="72"/>
      <c r="M203" s="72"/>
      <c r="N203" s="73"/>
    </row>
    <row r="204" spans="1:14" ht="15.75">
      <c r="A204" s="30" t="s">
        <v>28</v>
      </c>
      <c r="B204" s="9">
        <v>310</v>
      </c>
      <c r="C204" s="10" t="s">
        <v>38</v>
      </c>
      <c r="D204" s="72"/>
      <c r="E204" s="72">
        <v>43</v>
      </c>
      <c r="F204" s="55">
        <f t="shared" si="52"/>
        <v>40</v>
      </c>
      <c r="G204" s="72"/>
      <c r="H204" s="72">
        <v>40</v>
      </c>
      <c r="I204" s="72"/>
      <c r="J204" s="72"/>
      <c r="K204" s="72"/>
      <c r="L204" s="72"/>
      <c r="M204" s="72"/>
      <c r="N204" s="73"/>
    </row>
    <row r="205" spans="1:14" ht="15.75">
      <c r="A205" s="30" t="s">
        <v>28</v>
      </c>
      <c r="B205" s="9">
        <v>340</v>
      </c>
      <c r="C205" s="10" t="s">
        <v>38</v>
      </c>
      <c r="D205" s="72"/>
      <c r="E205" s="72">
        <v>12</v>
      </c>
      <c r="F205" s="55">
        <f t="shared" si="52"/>
        <v>10</v>
      </c>
      <c r="G205" s="72"/>
      <c r="H205" s="72">
        <v>10</v>
      </c>
      <c r="I205" s="72"/>
      <c r="J205" s="72"/>
      <c r="K205" s="72"/>
      <c r="L205" s="72"/>
      <c r="M205" s="72"/>
      <c r="N205" s="73"/>
    </row>
    <row r="206" spans="1:14" ht="15.75">
      <c r="A206" s="86" t="s">
        <v>27</v>
      </c>
      <c r="B206" s="87"/>
      <c r="C206" s="87"/>
      <c r="D206" s="49">
        <f>D181+D159+D141</f>
        <v>0</v>
      </c>
      <c r="E206" s="49">
        <f>E181+E159+E141</f>
        <v>6594</v>
      </c>
      <c r="F206" s="49">
        <f aca="true" t="shared" si="53" ref="F206:N206">F181+F159+F141</f>
        <v>678</v>
      </c>
      <c r="G206" s="49">
        <f t="shared" si="53"/>
        <v>100</v>
      </c>
      <c r="H206" s="49">
        <f t="shared" si="53"/>
        <v>578</v>
      </c>
      <c r="I206" s="49">
        <f t="shared" si="53"/>
        <v>0</v>
      </c>
      <c r="J206" s="49">
        <f>J181+J159+J141</f>
        <v>0</v>
      </c>
      <c r="K206" s="49">
        <f t="shared" si="53"/>
        <v>0</v>
      </c>
      <c r="L206" s="49">
        <f>L181+L159+L141</f>
        <v>0</v>
      </c>
      <c r="M206" s="49">
        <f t="shared" si="53"/>
        <v>0</v>
      </c>
      <c r="N206" s="50">
        <f t="shared" si="53"/>
        <v>0</v>
      </c>
    </row>
    <row r="207" spans="1:14" ht="15.75">
      <c r="A207" s="18" t="s">
        <v>65</v>
      </c>
      <c r="B207" s="14"/>
      <c r="C207" s="15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60"/>
    </row>
    <row r="208" spans="1:14" ht="15.75" hidden="1">
      <c r="A208" s="30" t="s">
        <v>51</v>
      </c>
      <c r="B208" s="9">
        <v>222</v>
      </c>
      <c r="C208" s="10" t="s">
        <v>6</v>
      </c>
      <c r="D208" s="72"/>
      <c r="E208" s="72"/>
      <c r="F208" s="55">
        <f>SUM(G208:N208)</f>
        <v>0</v>
      </c>
      <c r="G208" s="72"/>
      <c r="H208" s="72"/>
      <c r="I208" s="72"/>
      <c r="J208" s="72"/>
      <c r="K208" s="72"/>
      <c r="L208" s="72"/>
      <c r="M208" s="72"/>
      <c r="N208" s="73"/>
    </row>
    <row r="209" spans="1:14" ht="15.75" hidden="1">
      <c r="A209" s="30" t="s">
        <v>51</v>
      </c>
      <c r="B209" s="9">
        <v>226</v>
      </c>
      <c r="C209" s="10" t="s">
        <v>10</v>
      </c>
      <c r="D209" s="72"/>
      <c r="E209" s="72"/>
      <c r="F209" s="55">
        <f>SUM(G209:N209)</f>
        <v>0</v>
      </c>
      <c r="G209" s="72"/>
      <c r="H209" s="72"/>
      <c r="I209" s="72"/>
      <c r="J209" s="72"/>
      <c r="K209" s="72"/>
      <c r="L209" s="72"/>
      <c r="M209" s="72"/>
      <c r="N209" s="73"/>
    </row>
    <row r="210" spans="1:14" ht="15.75">
      <c r="A210" s="30" t="s">
        <v>51</v>
      </c>
      <c r="B210" s="9">
        <v>290</v>
      </c>
      <c r="C210" s="10" t="s">
        <v>11</v>
      </c>
      <c r="D210" s="72"/>
      <c r="E210" s="72">
        <v>9</v>
      </c>
      <c r="F210" s="55">
        <f>SUM(G210:N210)</f>
        <v>9</v>
      </c>
      <c r="G210" s="72"/>
      <c r="H210" s="72">
        <v>9</v>
      </c>
      <c r="I210" s="72"/>
      <c r="J210" s="72"/>
      <c r="K210" s="72"/>
      <c r="L210" s="72"/>
      <c r="M210" s="72"/>
      <c r="N210" s="73"/>
    </row>
    <row r="211" spans="1:14" ht="15.75" hidden="1">
      <c r="A211" s="30" t="s">
        <v>51</v>
      </c>
      <c r="B211" s="9">
        <v>310</v>
      </c>
      <c r="C211" s="10" t="s">
        <v>38</v>
      </c>
      <c r="D211" s="72"/>
      <c r="E211" s="72"/>
      <c r="F211" s="55">
        <f>SUM(G211:N211)</f>
        <v>0</v>
      </c>
      <c r="G211" s="72"/>
      <c r="H211" s="72"/>
      <c r="I211" s="72"/>
      <c r="J211" s="72"/>
      <c r="K211" s="72"/>
      <c r="L211" s="72"/>
      <c r="M211" s="72"/>
      <c r="N211" s="73"/>
    </row>
    <row r="212" spans="1:14" ht="15.75" hidden="1">
      <c r="A212" s="30" t="s">
        <v>51</v>
      </c>
      <c r="B212" s="9">
        <v>340</v>
      </c>
      <c r="C212" s="10" t="s">
        <v>14</v>
      </c>
      <c r="D212" s="72"/>
      <c r="E212" s="72"/>
      <c r="F212" s="55">
        <f>SUM(G212:N212)</f>
        <v>0</v>
      </c>
      <c r="G212" s="72"/>
      <c r="H212" s="72"/>
      <c r="I212" s="72"/>
      <c r="J212" s="72"/>
      <c r="K212" s="72"/>
      <c r="L212" s="72"/>
      <c r="M212" s="72"/>
      <c r="N212" s="73"/>
    </row>
    <row r="213" spans="1:14" ht="15.75">
      <c r="A213" s="86" t="s">
        <v>52</v>
      </c>
      <c r="B213" s="87"/>
      <c r="C213" s="87"/>
      <c r="D213" s="49">
        <f aca="true" t="shared" si="54" ref="D213:N213">SUM(D208:D212)</f>
        <v>0</v>
      </c>
      <c r="E213" s="49">
        <f t="shared" si="54"/>
        <v>9</v>
      </c>
      <c r="F213" s="49">
        <f t="shared" si="54"/>
        <v>9</v>
      </c>
      <c r="G213" s="49">
        <f t="shared" si="54"/>
        <v>0</v>
      </c>
      <c r="H213" s="49">
        <f t="shared" si="54"/>
        <v>9</v>
      </c>
      <c r="I213" s="49">
        <f t="shared" si="54"/>
        <v>0</v>
      </c>
      <c r="J213" s="49">
        <f t="shared" si="54"/>
        <v>0</v>
      </c>
      <c r="K213" s="49">
        <f t="shared" si="54"/>
        <v>0</v>
      </c>
      <c r="L213" s="49">
        <f t="shared" si="54"/>
        <v>0</v>
      </c>
      <c r="M213" s="49">
        <f t="shared" si="54"/>
        <v>0</v>
      </c>
      <c r="N213" s="50">
        <f t="shared" si="54"/>
        <v>0</v>
      </c>
    </row>
    <row r="214" spans="1:14" ht="15.75">
      <c r="A214" s="94" t="s">
        <v>42</v>
      </c>
      <c r="B214" s="95"/>
      <c r="C214" s="95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60"/>
    </row>
    <row r="215" spans="1:14" ht="31.5">
      <c r="A215" s="26" t="s">
        <v>31</v>
      </c>
      <c r="B215" s="7">
        <v>210</v>
      </c>
      <c r="C215" s="27" t="s">
        <v>26</v>
      </c>
      <c r="D215" s="53">
        <f>SUM(D216:D218)</f>
        <v>0</v>
      </c>
      <c r="E215" s="53">
        <f aca="true" t="shared" si="55" ref="E215:N215">SUM(E216:E218)</f>
        <v>715</v>
      </c>
      <c r="F215" s="53">
        <f t="shared" si="55"/>
        <v>703.3</v>
      </c>
      <c r="G215" s="53">
        <f t="shared" si="55"/>
        <v>0</v>
      </c>
      <c r="H215" s="53">
        <f t="shared" si="55"/>
        <v>170</v>
      </c>
      <c r="I215" s="53">
        <f t="shared" si="55"/>
        <v>509</v>
      </c>
      <c r="J215" s="53">
        <f>SUM(J216:J218)</f>
        <v>0</v>
      </c>
      <c r="K215" s="53">
        <f t="shared" si="55"/>
        <v>24.3</v>
      </c>
      <c r="L215" s="53">
        <f>SUM(L216:L218)</f>
        <v>0</v>
      </c>
      <c r="M215" s="53">
        <f t="shared" si="55"/>
        <v>0</v>
      </c>
      <c r="N215" s="54">
        <f t="shared" si="55"/>
        <v>0</v>
      </c>
    </row>
    <row r="216" spans="1:14" ht="15.75">
      <c r="A216" s="30" t="s">
        <v>31</v>
      </c>
      <c r="B216" s="9">
        <v>211</v>
      </c>
      <c r="C216" s="10" t="s">
        <v>1</v>
      </c>
      <c r="D216" s="58"/>
      <c r="E216" s="58">
        <v>538</v>
      </c>
      <c r="F216" s="55">
        <f>SUM(G216:N216)</f>
        <v>533.3</v>
      </c>
      <c r="G216" s="58"/>
      <c r="H216" s="58"/>
      <c r="I216" s="58">
        <v>509</v>
      </c>
      <c r="J216" s="58"/>
      <c r="K216" s="58">
        <v>24.3</v>
      </c>
      <c r="L216" s="58"/>
      <c r="M216" s="58"/>
      <c r="N216" s="65"/>
    </row>
    <row r="217" spans="1:14" ht="15.75">
      <c r="A217" s="30" t="s">
        <v>31</v>
      </c>
      <c r="B217" s="9">
        <v>212</v>
      </c>
      <c r="C217" s="10" t="s">
        <v>2</v>
      </c>
      <c r="D217" s="58"/>
      <c r="E217" s="58">
        <v>15</v>
      </c>
      <c r="F217" s="55">
        <f>SUM(G217:N217)</f>
        <v>10</v>
      </c>
      <c r="G217" s="58"/>
      <c r="H217" s="58">
        <v>10</v>
      </c>
      <c r="I217" s="58"/>
      <c r="J217" s="58"/>
      <c r="K217" s="58"/>
      <c r="L217" s="58"/>
      <c r="M217" s="58"/>
      <c r="N217" s="65"/>
    </row>
    <row r="218" spans="1:14" ht="15.75">
      <c r="A218" s="30" t="s">
        <v>31</v>
      </c>
      <c r="B218" s="9">
        <v>213</v>
      </c>
      <c r="C218" s="10" t="s">
        <v>3</v>
      </c>
      <c r="D218" s="58"/>
      <c r="E218" s="58">
        <v>162</v>
      </c>
      <c r="F218" s="55">
        <f>SUM(G218:N218)</f>
        <v>160</v>
      </c>
      <c r="G218" s="58"/>
      <c r="H218" s="58">
        <v>160</v>
      </c>
      <c r="I218" s="58"/>
      <c r="J218" s="58"/>
      <c r="K218" s="58"/>
      <c r="L218" s="58"/>
      <c r="M218" s="58"/>
      <c r="N218" s="65"/>
    </row>
    <row r="219" spans="1:14" ht="15.75">
      <c r="A219" s="30" t="s">
        <v>31</v>
      </c>
      <c r="B219" s="7">
        <v>220</v>
      </c>
      <c r="C219" s="8" t="s">
        <v>4</v>
      </c>
      <c r="D219" s="53">
        <f>SUM(D220:D229)</f>
        <v>0</v>
      </c>
      <c r="E219" s="53">
        <f>SUM(E220:E229)</f>
        <v>117</v>
      </c>
      <c r="F219" s="53">
        <f aca="true" t="shared" si="56" ref="F219:N219">SUM(F220:F229)</f>
        <v>115</v>
      </c>
      <c r="G219" s="53">
        <f t="shared" si="56"/>
        <v>0</v>
      </c>
      <c r="H219" s="53">
        <f t="shared" si="56"/>
        <v>115</v>
      </c>
      <c r="I219" s="53">
        <f t="shared" si="56"/>
        <v>0</v>
      </c>
      <c r="J219" s="53">
        <f>SUM(J220:J229)</f>
        <v>0</v>
      </c>
      <c r="K219" s="53">
        <f t="shared" si="56"/>
        <v>0</v>
      </c>
      <c r="L219" s="53">
        <f>SUM(L220:L229)</f>
        <v>0</v>
      </c>
      <c r="M219" s="53">
        <f t="shared" si="56"/>
        <v>0</v>
      </c>
      <c r="N219" s="54">
        <f t="shared" si="56"/>
        <v>0</v>
      </c>
    </row>
    <row r="220" spans="1:14" ht="15.75">
      <c r="A220" s="30" t="s">
        <v>31</v>
      </c>
      <c r="B220" s="9">
        <v>221</v>
      </c>
      <c r="C220" s="10" t="s">
        <v>5</v>
      </c>
      <c r="D220" s="58"/>
      <c r="E220" s="58">
        <v>12</v>
      </c>
      <c r="F220" s="55">
        <f aca="true" t="shared" si="57" ref="F220:F230">SUM(G220:N220)</f>
        <v>10</v>
      </c>
      <c r="G220" s="58"/>
      <c r="H220" s="58">
        <v>10</v>
      </c>
      <c r="I220" s="58"/>
      <c r="J220" s="58"/>
      <c r="K220" s="58"/>
      <c r="L220" s="58"/>
      <c r="M220" s="58"/>
      <c r="N220" s="65"/>
    </row>
    <row r="221" spans="1:14" ht="15.75">
      <c r="A221" s="30" t="s">
        <v>31</v>
      </c>
      <c r="B221" s="9">
        <v>222</v>
      </c>
      <c r="C221" s="10" t="s">
        <v>6</v>
      </c>
      <c r="D221" s="58"/>
      <c r="E221" s="58">
        <v>2</v>
      </c>
      <c r="F221" s="55">
        <f t="shared" si="57"/>
        <v>2</v>
      </c>
      <c r="G221" s="58"/>
      <c r="H221" s="58">
        <v>2</v>
      </c>
      <c r="I221" s="58"/>
      <c r="J221" s="58"/>
      <c r="K221" s="58"/>
      <c r="L221" s="58"/>
      <c r="M221" s="58"/>
      <c r="N221" s="65"/>
    </row>
    <row r="222" spans="1:14" ht="15.75">
      <c r="A222" s="30" t="s">
        <v>31</v>
      </c>
      <c r="B222" s="9">
        <v>223</v>
      </c>
      <c r="C222" s="10" t="s">
        <v>7</v>
      </c>
      <c r="D222" s="58"/>
      <c r="E222" s="58">
        <v>80</v>
      </c>
      <c r="F222" s="55">
        <f t="shared" si="57"/>
        <v>80</v>
      </c>
      <c r="G222" s="58"/>
      <c r="H222" s="58">
        <v>80</v>
      </c>
      <c r="I222" s="58"/>
      <c r="J222" s="58"/>
      <c r="K222" s="58"/>
      <c r="L222" s="58"/>
      <c r="M222" s="58"/>
      <c r="N222" s="65"/>
    </row>
    <row r="223" spans="1:14" ht="15.75">
      <c r="A223" s="30" t="s">
        <v>31</v>
      </c>
      <c r="B223" s="9">
        <v>224</v>
      </c>
      <c r="C223" s="10" t="s">
        <v>8</v>
      </c>
      <c r="D223" s="58"/>
      <c r="E223" s="58">
        <v>3</v>
      </c>
      <c r="F223" s="55">
        <f t="shared" si="57"/>
        <v>3</v>
      </c>
      <c r="G223" s="58"/>
      <c r="H223" s="58">
        <v>3</v>
      </c>
      <c r="I223" s="58"/>
      <c r="J223" s="58"/>
      <c r="K223" s="58"/>
      <c r="L223" s="58"/>
      <c r="M223" s="58"/>
      <c r="N223" s="65"/>
    </row>
    <row r="224" spans="1:14" ht="15.75" hidden="1">
      <c r="A224" s="30" t="s">
        <v>31</v>
      </c>
      <c r="B224" s="9">
        <v>225</v>
      </c>
      <c r="C224" s="10" t="s">
        <v>9</v>
      </c>
      <c r="D224" s="58"/>
      <c r="E224" s="58">
        <v>0</v>
      </c>
      <c r="F224" s="55">
        <f t="shared" si="57"/>
        <v>0</v>
      </c>
      <c r="G224" s="58"/>
      <c r="H224" s="58"/>
      <c r="I224" s="58"/>
      <c r="J224" s="58"/>
      <c r="K224" s="58"/>
      <c r="L224" s="58"/>
      <c r="M224" s="58"/>
      <c r="N224" s="65"/>
    </row>
    <row r="225" spans="1:14" ht="15.75" hidden="1">
      <c r="A225" s="30" t="s">
        <v>31</v>
      </c>
      <c r="B225" s="9">
        <v>225</v>
      </c>
      <c r="C225" s="10" t="s">
        <v>111</v>
      </c>
      <c r="D225" s="58"/>
      <c r="E225" s="58">
        <v>0</v>
      </c>
      <c r="F225" s="55">
        <f t="shared" si="57"/>
        <v>0</v>
      </c>
      <c r="G225" s="58"/>
      <c r="H225" s="58"/>
      <c r="I225" s="58"/>
      <c r="J225" s="58"/>
      <c r="K225" s="58"/>
      <c r="L225" s="58"/>
      <c r="M225" s="58"/>
      <c r="N225" s="65"/>
    </row>
    <row r="226" spans="1:14" ht="15.75" hidden="1">
      <c r="A226" s="30" t="s">
        <v>31</v>
      </c>
      <c r="B226" s="9">
        <v>225</v>
      </c>
      <c r="C226" s="10" t="s">
        <v>110</v>
      </c>
      <c r="D226" s="58"/>
      <c r="E226" s="58"/>
      <c r="F226" s="55">
        <f t="shared" si="57"/>
        <v>0</v>
      </c>
      <c r="G226" s="58"/>
      <c r="H226" s="58"/>
      <c r="I226" s="58"/>
      <c r="J226" s="58"/>
      <c r="K226" s="58"/>
      <c r="L226" s="58"/>
      <c r="M226" s="58"/>
      <c r="N226" s="65"/>
    </row>
    <row r="227" spans="1:14" ht="15.75">
      <c r="A227" s="30" t="s">
        <v>31</v>
      </c>
      <c r="B227" s="9">
        <v>226</v>
      </c>
      <c r="C227" s="10" t="s">
        <v>10</v>
      </c>
      <c r="D227" s="58"/>
      <c r="E227" s="58">
        <v>20</v>
      </c>
      <c r="F227" s="55">
        <f t="shared" si="57"/>
        <v>20</v>
      </c>
      <c r="G227" s="58"/>
      <c r="H227" s="58">
        <v>20</v>
      </c>
      <c r="I227" s="58"/>
      <c r="J227" s="58"/>
      <c r="K227" s="58"/>
      <c r="L227" s="58"/>
      <c r="M227" s="58"/>
      <c r="N227" s="65"/>
    </row>
    <row r="228" spans="1:14" ht="15.75" hidden="1">
      <c r="A228" s="30" t="s">
        <v>31</v>
      </c>
      <c r="B228" s="9">
        <v>226</v>
      </c>
      <c r="C228" s="10" t="s">
        <v>111</v>
      </c>
      <c r="D228" s="58"/>
      <c r="E228" s="58"/>
      <c r="F228" s="55">
        <f t="shared" si="57"/>
        <v>0</v>
      </c>
      <c r="G228" s="58"/>
      <c r="H228" s="58"/>
      <c r="I228" s="58"/>
      <c r="J228" s="58"/>
      <c r="K228" s="58"/>
      <c r="L228" s="58"/>
      <c r="M228" s="58"/>
      <c r="N228" s="65"/>
    </row>
    <row r="229" spans="1:14" ht="15.75" hidden="1">
      <c r="A229" s="30" t="s">
        <v>31</v>
      </c>
      <c r="B229" s="9">
        <v>226</v>
      </c>
      <c r="C229" s="10" t="s">
        <v>110</v>
      </c>
      <c r="D229" s="58"/>
      <c r="E229" s="58"/>
      <c r="F229" s="55">
        <f t="shared" si="57"/>
        <v>0</v>
      </c>
      <c r="G229" s="58"/>
      <c r="H229" s="58"/>
      <c r="I229" s="58"/>
      <c r="J229" s="58"/>
      <c r="K229" s="58"/>
      <c r="L229" s="58"/>
      <c r="M229" s="58"/>
      <c r="N229" s="65"/>
    </row>
    <row r="230" spans="1:14" s="44" customFormat="1" ht="15.75">
      <c r="A230" s="26" t="s">
        <v>31</v>
      </c>
      <c r="B230" s="7">
        <v>290</v>
      </c>
      <c r="C230" s="8" t="s">
        <v>11</v>
      </c>
      <c r="D230" s="66"/>
      <c r="E230" s="66">
        <v>14</v>
      </c>
      <c r="F230" s="53">
        <f t="shared" si="57"/>
        <v>10</v>
      </c>
      <c r="G230" s="66"/>
      <c r="H230" s="66">
        <v>10</v>
      </c>
      <c r="I230" s="66"/>
      <c r="J230" s="66"/>
      <c r="K230" s="66"/>
      <c r="L230" s="66"/>
      <c r="M230" s="66"/>
      <c r="N230" s="67"/>
    </row>
    <row r="231" spans="1:14" ht="15.75">
      <c r="A231" s="30" t="s">
        <v>31</v>
      </c>
      <c r="B231" s="7">
        <v>300</v>
      </c>
      <c r="C231" s="8" t="s">
        <v>12</v>
      </c>
      <c r="D231" s="53">
        <f>SUM(D232:D237)</f>
        <v>0</v>
      </c>
      <c r="E231" s="53">
        <f>SUM(E232:E237)</f>
        <v>13733</v>
      </c>
      <c r="F231" s="53">
        <f aca="true" t="shared" si="58" ref="F231:N231">SUM(F232:F237)</f>
        <v>160</v>
      </c>
      <c r="G231" s="53">
        <f t="shared" si="58"/>
        <v>100</v>
      </c>
      <c r="H231" s="53">
        <f t="shared" si="58"/>
        <v>60</v>
      </c>
      <c r="I231" s="53">
        <f t="shared" si="58"/>
        <v>0</v>
      </c>
      <c r="J231" s="53">
        <f t="shared" si="58"/>
        <v>0</v>
      </c>
      <c r="K231" s="53">
        <f t="shared" si="58"/>
        <v>0</v>
      </c>
      <c r="L231" s="53">
        <f>SUM(L232:L237)</f>
        <v>0</v>
      </c>
      <c r="M231" s="53">
        <f t="shared" si="58"/>
        <v>0</v>
      </c>
      <c r="N231" s="54">
        <f t="shared" si="58"/>
        <v>0</v>
      </c>
    </row>
    <row r="232" spans="1:14" ht="15.75">
      <c r="A232" s="30" t="s">
        <v>31</v>
      </c>
      <c r="B232" s="9">
        <v>310</v>
      </c>
      <c r="C232" s="10" t="s">
        <v>13</v>
      </c>
      <c r="D232" s="58"/>
      <c r="E232" s="58">
        <v>38</v>
      </c>
      <c r="F232" s="55">
        <f>SUM(G232:N232)</f>
        <v>130</v>
      </c>
      <c r="G232" s="58">
        <v>100</v>
      </c>
      <c r="H232" s="58">
        <v>30</v>
      </c>
      <c r="I232" s="58"/>
      <c r="J232" s="58"/>
      <c r="K232" s="58"/>
      <c r="L232" s="58"/>
      <c r="M232" s="58"/>
      <c r="N232" s="65"/>
    </row>
    <row r="233" spans="1:14" ht="15.75">
      <c r="A233" s="30" t="s">
        <v>31</v>
      </c>
      <c r="B233" s="9">
        <v>310</v>
      </c>
      <c r="C233" s="10" t="s">
        <v>111</v>
      </c>
      <c r="D233" s="58"/>
      <c r="E233" s="58">
        <v>657</v>
      </c>
      <c r="F233" s="55">
        <f>SUM(G233:N233)</f>
        <v>0</v>
      </c>
      <c r="G233" s="58">
        <v>0</v>
      </c>
      <c r="H233" s="58"/>
      <c r="I233" s="58"/>
      <c r="J233" s="58"/>
      <c r="K233" s="58"/>
      <c r="L233" s="58"/>
      <c r="M233" s="58"/>
      <c r="N233" s="65"/>
    </row>
    <row r="234" spans="1:14" ht="15.75">
      <c r="A234" s="30" t="s">
        <v>31</v>
      </c>
      <c r="B234" s="9">
        <v>310</v>
      </c>
      <c r="C234" s="10" t="s">
        <v>110</v>
      </c>
      <c r="D234" s="58"/>
      <c r="E234" s="58">
        <v>13000</v>
      </c>
      <c r="F234" s="55"/>
      <c r="G234" s="58"/>
      <c r="H234" s="58"/>
      <c r="I234" s="58"/>
      <c r="J234" s="58"/>
      <c r="K234" s="58"/>
      <c r="L234" s="58"/>
      <c r="M234" s="58"/>
      <c r="N234" s="65"/>
    </row>
    <row r="235" spans="1:14" ht="15.75">
      <c r="A235" s="30" t="s">
        <v>31</v>
      </c>
      <c r="B235" s="9">
        <v>340</v>
      </c>
      <c r="C235" s="10" t="s">
        <v>14</v>
      </c>
      <c r="D235" s="58"/>
      <c r="E235" s="58">
        <v>38</v>
      </c>
      <c r="F235" s="55">
        <f>SUM(G235:N235)</f>
        <v>30</v>
      </c>
      <c r="G235" s="58"/>
      <c r="H235" s="58">
        <v>30</v>
      </c>
      <c r="I235" s="58"/>
      <c r="J235" s="58"/>
      <c r="K235" s="58"/>
      <c r="L235" s="58"/>
      <c r="M235" s="58"/>
      <c r="N235" s="65"/>
    </row>
    <row r="236" spans="1:14" ht="15.75" hidden="1">
      <c r="A236" s="30" t="s">
        <v>31</v>
      </c>
      <c r="B236" s="9">
        <v>340</v>
      </c>
      <c r="C236" s="10" t="s">
        <v>111</v>
      </c>
      <c r="D236" s="58"/>
      <c r="E236" s="58"/>
      <c r="F236" s="55">
        <f>SUM(G236:N236)</f>
        <v>0</v>
      </c>
      <c r="G236" s="58"/>
      <c r="H236" s="58"/>
      <c r="I236" s="58"/>
      <c r="J236" s="58"/>
      <c r="K236" s="58"/>
      <c r="L236" s="58"/>
      <c r="M236" s="58"/>
      <c r="N236" s="65"/>
    </row>
    <row r="237" spans="1:14" ht="15.75" hidden="1">
      <c r="A237" s="30" t="s">
        <v>31</v>
      </c>
      <c r="B237" s="9">
        <v>340</v>
      </c>
      <c r="C237" s="10" t="s">
        <v>110</v>
      </c>
      <c r="D237" s="58"/>
      <c r="E237" s="58"/>
      <c r="F237" s="55"/>
      <c r="G237" s="58"/>
      <c r="H237" s="58"/>
      <c r="I237" s="58"/>
      <c r="J237" s="58"/>
      <c r="K237" s="58"/>
      <c r="L237" s="58"/>
      <c r="M237" s="58"/>
      <c r="N237" s="65"/>
    </row>
    <row r="238" spans="1:14" ht="15.75">
      <c r="A238" s="86" t="s">
        <v>43</v>
      </c>
      <c r="B238" s="87"/>
      <c r="C238" s="87"/>
      <c r="D238" s="49">
        <f>SUM(D215,D219,D230,D231)</f>
        <v>0</v>
      </c>
      <c r="E238" s="49">
        <f>SUM(E215,E219,E230,E231)</f>
        <v>14579</v>
      </c>
      <c r="F238" s="49">
        <f aca="true" t="shared" si="59" ref="F238:N238">SUM(F215,F219,F230,F231)</f>
        <v>988.3</v>
      </c>
      <c r="G238" s="49">
        <f t="shared" si="59"/>
        <v>100</v>
      </c>
      <c r="H238" s="49">
        <f t="shared" si="59"/>
        <v>355</v>
      </c>
      <c r="I238" s="49">
        <f t="shared" si="59"/>
        <v>509</v>
      </c>
      <c r="J238" s="49">
        <f>SUM(J215,J219,J230,J231)</f>
        <v>0</v>
      </c>
      <c r="K238" s="49">
        <f t="shared" si="59"/>
        <v>24.3</v>
      </c>
      <c r="L238" s="49">
        <f>SUM(L215,L219,L230,L231)</f>
        <v>0</v>
      </c>
      <c r="M238" s="49">
        <f t="shared" si="59"/>
        <v>0</v>
      </c>
      <c r="N238" s="50">
        <f t="shared" si="59"/>
        <v>0</v>
      </c>
    </row>
    <row r="239" spans="1:14" ht="15.75">
      <c r="A239" s="18" t="s">
        <v>39</v>
      </c>
      <c r="B239" s="16"/>
      <c r="C239" s="16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60"/>
    </row>
    <row r="240" spans="1:14" ht="15.75">
      <c r="A240" s="35"/>
      <c r="B240" s="82" t="s">
        <v>89</v>
      </c>
      <c r="C240" s="82"/>
      <c r="D240" s="49">
        <f>SUM(D241:D246)</f>
        <v>0</v>
      </c>
      <c r="E240" s="49">
        <f aca="true" t="shared" si="60" ref="E240:N240">SUM(E241:E246)</f>
        <v>10</v>
      </c>
      <c r="F240" s="49">
        <f t="shared" si="60"/>
        <v>10</v>
      </c>
      <c r="G240" s="49">
        <f t="shared" si="60"/>
        <v>0</v>
      </c>
      <c r="H240" s="49">
        <f t="shared" si="60"/>
        <v>10</v>
      </c>
      <c r="I240" s="49">
        <f t="shared" si="60"/>
        <v>0</v>
      </c>
      <c r="J240" s="49">
        <f>SUM(J241:J246)</f>
        <v>0</v>
      </c>
      <c r="K240" s="49">
        <f t="shared" si="60"/>
        <v>0</v>
      </c>
      <c r="L240" s="49">
        <f>SUM(L241:L246)</f>
        <v>0</v>
      </c>
      <c r="M240" s="49">
        <f t="shared" si="60"/>
        <v>0</v>
      </c>
      <c r="N240" s="50">
        <f t="shared" si="60"/>
        <v>0</v>
      </c>
    </row>
    <row r="241" spans="1:14" ht="15.75" hidden="1">
      <c r="A241" s="32" t="s">
        <v>40</v>
      </c>
      <c r="B241" s="33" t="s">
        <v>56</v>
      </c>
      <c r="C241" s="10" t="s">
        <v>6</v>
      </c>
      <c r="D241" s="72"/>
      <c r="E241" s="72"/>
      <c r="F241" s="55">
        <f aca="true" t="shared" si="61" ref="F241:F246">SUM(G241:N241)</f>
        <v>0</v>
      </c>
      <c r="G241" s="72"/>
      <c r="H241" s="72"/>
      <c r="I241" s="72"/>
      <c r="J241" s="72"/>
      <c r="K241" s="72"/>
      <c r="L241" s="72"/>
      <c r="M241" s="72"/>
      <c r="N241" s="73"/>
    </row>
    <row r="242" spans="1:14" ht="15.75" hidden="1">
      <c r="A242" s="32" t="s">
        <v>40</v>
      </c>
      <c r="B242" s="33" t="s">
        <v>48</v>
      </c>
      <c r="C242" s="10" t="s">
        <v>10</v>
      </c>
      <c r="D242" s="72"/>
      <c r="E242" s="72"/>
      <c r="F242" s="55">
        <f t="shared" si="61"/>
        <v>0</v>
      </c>
      <c r="G242" s="72"/>
      <c r="H242" s="72"/>
      <c r="I242" s="72"/>
      <c r="J242" s="72"/>
      <c r="K242" s="72"/>
      <c r="L242" s="72"/>
      <c r="M242" s="72"/>
      <c r="N242" s="73"/>
    </row>
    <row r="243" spans="1:14" ht="47.25" hidden="1">
      <c r="A243" s="32" t="s">
        <v>40</v>
      </c>
      <c r="B243" s="33" t="s">
        <v>103</v>
      </c>
      <c r="C243" s="17" t="s">
        <v>87</v>
      </c>
      <c r="D243" s="72"/>
      <c r="E243" s="72"/>
      <c r="F243" s="55">
        <f t="shared" si="61"/>
        <v>0</v>
      </c>
      <c r="G243" s="72"/>
      <c r="H243" s="72"/>
      <c r="I243" s="72"/>
      <c r="J243" s="72"/>
      <c r="K243" s="72"/>
      <c r="L243" s="72"/>
      <c r="M243" s="72"/>
      <c r="N243" s="73"/>
    </row>
    <row r="244" spans="1:14" ht="15.75">
      <c r="A244" s="32" t="s">
        <v>40</v>
      </c>
      <c r="B244" s="33" t="s">
        <v>32</v>
      </c>
      <c r="C244" s="10" t="s">
        <v>11</v>
      </c>
      <c r="D244" s="72"/>
      <c r="E244" s="72">
        <v>5</v>
      </c>
      <c r="F244" s="55">
        <f t="shared" si="61"/>
        <v>5</v>
      </c>
      <c r="G244" s="72"/>
      <c r="H244" s="72">
        <v>5</v>
      </c>
      <c r="I244" s="72"/>
      <c r="J244" s="72"/>
      <c r="K244" s="72"/>
      <c r="L244" s="72"/>
      <c r="M244" s="72"/>
      <c r="N244" s="73"/>
    </row>
    <row r="245" spans="1:14" ht="15.75" hidden="1">
      <c r="A245" s="32" t="s">
        <v>40</v>
      </c>
      <c r="B245" s="9">
        <v>310</v>
      </c>
      <c r="C245" s="10" t="s">
        <v>13</v>
      </c>
      <c r="D245" s="72"/>
      <c r="E245" s="72"/>
      <c r="F245" s="55">
        <f t="shared" si="61"/>
        <v>0</v>
      </c>
      <c r="G245" s="72"/>
      <c r="H245" s="72"/>
      <c r="I245" s="72"/>
      <c r="J245" s="72"/>
      <c r="K245" s="72"/>
      <c r="L245" s="72"/>
      <c r="M245" s="72"/>
      <c r="N245" s="73"/>
    </row>
    <row r="246" spans="1:14" ht="15.75">
      <c r="A246" s="32" t="s">
        <v>40</v>
      </c>
      <c r="B246" s="33" t="s">
        <v>55</v>
      </c>
      <c r="C246" s="10" t="s">
        <v>14</v>
      </c>
      <c r="D246" s="72"/>
      <c r="E246" s="72">
        <v>5</v>
      </c>
      <c r="F246" s="55">
        <f t="shared" si="61"/>
        <v>5</v>
      </c>
      <c r="G246" s="72"/>
      <c r="H246" s="72">
        <v>5</v>
      </c>
      <c r="I246" s="72"/>
      <c r="J246" s="72"/>
      <c r="K246" s="72"/>
      <c r="L246" s="72"/>
      <c r="M246" s="72"/>
      <c r="N246" s="73"/>
    </row>
    <row r="247" spans="1:14" ht="15.75">
      <c r="A247" s="35"/>
      <c r="B247" s="82" t="s">
        <v>90</v>
      </c>
      <c r="C247" s="82"/>
      <c r="D247" s="49">
        <f>SUM(D248:D252)</f>
        <v>0</v>
      </c>
      <c r="E247" s="49">
        <f aca="true" t="shared" si="62" ref="E247:N247">SUM(E248:E252)</f>
        <v>5</v>
      </c>
      <c r="F247" s="49">
        <f t="shared" si="62"/>
        <v>0</v>
      </c>
      <c r="G247" s="49">
        <f t="shared" si="62"/>
        <v>0</v>
      </c>
      <c r="H247" s="49">
        <f t="shared" si="62"/>
        <v>0</v>
      </c>
      <c r="I247" s="49">
        <f t="shared" si="62"/>
        <v>0</v>
      </c>
      <c r="J247" s="49">
        <f>SUM(J248:J252)</f>
        <v>0</v>
      </c>
      <c r="K247" s="49">
        <f t="shared" si="62"/>
        <v>0</v>
      </c>
      <c r="L247" s="49">
        <f>SUM(L248:L252)</f>
        <v>0</v>
      </c>
      <c r="M247" s="49">
        <f t="shared" si="62"/>
        <v>0</v>
      </c>
      <c r="N247" s="50">
        <f t="shared" si="62"/>
        <v>0</v>
      </c>
    </row>
    <row r="248" spans="1:14" ht="15.75" hidden="1">
      <c r="A248" s="32" t="s">
        <v>54</v>
      </c>
      <c r="B248" s="33" t="s">
        <v>56</v>
      </c>
      <c r="C248" s="10" t="s">
        <v>6</v>
      </c>
      <c r="D248" s="72"/>
      <c r="E248" s="72"/>
      <c r="F248" s="55">
        <f>SUM(G248:N248)</f>
        <v>0</v>
      </c>
      <c r="G248" s="72"/>
      <c r="H248" s="72"/>
      <c r="I248" s="72"/>
      <c r="J248" s="72"/>
      <c r="K248" s="72"/>
      <c r="L248" s="72"/>
      <c r="M248" s="72"/>
      <c r="N248" s="73"/>
    </row>
    <row r="249" spans="1:14" ht="15.75" hidden="1">
      <c r="A249" s="32" t="s">
        <v>54</v>
      </c>
      <c r="B249" s="33" t="s">
        <v>48</v>
      </c>
      <c r="C249" s="10" t="s">
        <v>10</v>
      </c>
      <c r="D249" s="72"/>
      <c r="E249" s="72"/>
      <c r="F249" s="55">
        <f>SUM(G249:N249)</f>
        <v>0</v>
      </c>
      <c r="G249" s="72"/>
      <c r="H249" s="72"/>
      <c r="I249" s="72"/>
      <c r="J249" s="72"/>
      <c r="K249" s="72"/>
      <c r="L249" s="72"/>
      <c r="M249" s="72"/>
      <c r="N249" s="73"/>
    </row>
    <row r="250" spans="1:14" ht="15.75">
      <c r="A250" s="32" t="s">
        <v>54</v>
      </c>
      <c r="B250" s="33" t="s">
        <v>32</v>
      </c>
      <c r="C250" s="10" t="s">
        <v>11</v>
      </c>
      <c r="D250" s="72"/>
      <c r="E250" s="72">
        <v>5</v>
      </c>
      <c r="F250" s="55">
        <f>SUM(G250:N250)</f>
        <v>0</v>
      </c>
      <c r="G250" s="72"/>
      <c r="H250" s="72"/>
      <c r="I250" s="72"/>
      <c r="J250" s="72"/>
      <c r="K250" s="72"/>
      <c r="L250" s="72"/>
      <c r="M250" s="72"/>
      <c r="N250" s="73"/>
    </row>
    <row r="251" spans="1:14" ht="15.75" hidden="1">
      <c r="A251" s="32" t="s">
        <v>54</v>
      </c>
      <c r="B251" s="9">
        <v>310</v>
      </c>
      <c r="C251" s="10" t="s">
        <v>13</v>
      </c>
      <c r="D251" s="72"/>
      <c r="E251" s="72"/>
      <c r="F251" s="55">
        <f>SUM(G251:N251)</f>
        <v>0</v>
      </c>
      <c r="G251" s="72"/>
      <c r="H251" s="72"/>
      <c r="I251" s="72"/>
      <c r="J251" s="72"/>
      <c r="K251" s="72"/>
      <c r="L251" s="72"/>
      <c r="M251" s="72"/>
      <c r="N251" s="73"/>
    </row>
    <row r="252" spans="1:14" ht="15.75" hidden="1">
      <c r="A252" s="32" t="s">
        <v>54</v>
      </c>
      <c r="B252" s="33" t="s">
        <v>55</v>
      </c>
      <c r="C252" s="10" t="s">
        <v>14</v>
      </c>
      <c r="D252" s="72"/>
      <c r="E252" s="72"/>
      <c r="F252" s="55">
        <f>SUM(G252:N252)</f>
        <v>0</v>
      </c>
      <c r="G252" s="72"/>
      <c r="H252" s="72"/>
      <c r="I252" s="72"/>
      <c r="J252" s="72"/>
      <c r="K252" s="72"/>
      <c r="L252" s="72"/>
      <c r="M252" s="72"/>
      <c r="N252" s="73"/>
    </row>
    <row r="253" spans="1:14" ht="15.75">
      <c r="A253" s="86" t="s">
        <v>41</v>
      </c>
      <c r="B253" s="87"/>
      <c r="C253" s="87"/>
      <c r="D253" s="49">
        <f>SUM(D240,D247)</f>
        <v>0</v>
      </c>
      <c r="E253" s="49">
        <f aca="true" t="shared" si="63" ref="E253:N253">SUM(E240,E247)</f>
        <v>15</v>
      </c>
      <c r="F253" s="49">
        <f t="shared" si="63"/>
        <v>10</v>
      </c>
      <c r="G253" s="49">
        <f t="shared" si="63"/>
        <v>0</v>
      </c>
      <c r="H253" s="49">
        <f t="shared" si="63"/>
        <v>10</v>
      </c>
      <c r="I253" s="49">
        <f t="shared" si="63"/>
        <v>0</v>
      </c>
      <c r="J253" s="49">
        <f>SUM(J240,J247)</f>
        <v>0</v>
      </c>
      <c r="K253" s="49">
        <f t="shared" si="63"/>
        <v>0</v>
      </c>
      <c r="L253" s="49">
        <f>SUM(L240,L247)</f>
        <v>0</v>
      </c>
      <c r="M253" s="49">
        <f t="shared" si="63"/>
        <v>0</v>
      </c>
      <c r="N253" s="50">
        <f t="shared" si="63"/>
        <v>0</v>
      </c>
    </row>
    <row r="254" spans="1:14" ht="15.75">
      <c r="A254" s="18" t="s">
        <v>63</v>
      </c>
      <c r="B254" s="14"/>
      <c r="C254" s="15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60"/>
    </row>
    <row r="255" spans="1:14" ht="15.75" hidden="1">
      <c r="A255" s="30" t="s">
        <v>64</v>
      </c>
      <c r="B255" s="33" t="s">
        <v>56</v>
      </c>
      <c r="C255" s="10" t="s">
        <v>6</v>
      </c>
      <c r="D255" s="72"/>
      <c r="E255" s="72"/>
      <c r="F255" s="55">
        <f>SUM(G255:N255)</f>
        <v>0</v>
      </c>
      <c r="G255" s="72"/>
      <c r="H255" s="72"/>
      <c r="I255" s="72"/>
      <c r="J255" s="72"/>
      <c r="K255" s="72"/>
      <c r="L255" s="72"/>
      <c r="M255" s="72"/>
      <c r="N255" s="73"/>
    </row>
    <row r="256" spans="1:14" ht="15.75" hidden="1">
      <c r="A256" s="30" t="s">
        <v>64</v>
      </c>
      <c r="B256" s="33" t="s">
        <v>48</v>
      </c>
      <c r="C256" s="10" t="s">
        <v>10</v>
      </c>
      <c r="D256" s="72"/>
      <c r="E256" s="72"/>
      <c r="F256" s="55">
        <f>SUM(G256:N256)</f>
        <v>0</v>
      </c>
      <c r="G256" s="72"/>
      <c r="H256" s="72"/>
      <c r="I256" s="72"/>
      <c r="J256" s="72"/>
      <c r="K256" s="72"/>
      <c r="L256" s="72"/>
      <c r="M256" s="72"/>
      <c r="N256" s="73"/>
    </row>
    <row r="257" spans="1:14" ht="15.75">
      <c r="A257" s="30" t="s">
        <v>64</v>
      </c>
      <c r="B257" s="33" t="s">
        <v>32</v>
      </c>
      <c r="C257" s="10" t="s">
        <v>11</v>
      </c>
      <c r="D257" s="72"/>
      <c r="E257" s="72"/>
      <c r="F257" s="55">
        <f>SUM(G257:N257)</f>
        <v>10</v>
      </c>
      <c r="G257" s="72">
        <v>10</v>
      </c>
      <c r="H257" s="72"/>
      <c r="I257" s="72"/>
      <c r="J257" s="72"/>
      <c r="K257" s="72"/>
      <c r="L257" s="72"/>
      <c r="M257" s="72"/>
      <c r="N257" s="73"/>
    </row>
    <row r="258" spans="1:14" ht="15.75" hidden="1">
      <c r="A258" s="30" t="s">
        <v>64</v>
      </c>
      <c r="B258" s="9">
        <v>310</v>
      </c>
      <c r="C258" s="10" t="s">
        <v>13</v>
      </c>
      <c r="D258" s="72"/>
      <c r="E258" s="72"/>
      <c r="F258" s="55">
        <f>SUM(G258:N258)</f>
        <v>0</v>
      </c>
      <c r="G258" s="72"/>
      <c r="H258" s="72"/>
      <c r="I258" s="72"/>
      <c r="J258" s="72"/>
      <c r="K258" s="72"/>
      <c r="L258" s="72"/>
      <c r="M258" s="72"/>
      <c r="N258" s="73"/>
    </row>
    <row r="259" spans="1:14" ht="15.75">
      <c r="A259" s="30" t="s">
        <v>64</v>
      </c>
      <c r="B259" s="33" t="s">
        <v>55</v>
      </c>
      <c r="C259" s="10" t="s">
        <v>14</v>
      </c>
      <c r="D259" s="72"/>
      <c r="E259" s="72">
        <v>18</v>
      </c>
      <c r="F259" s="55">
        <f>SUM(G259:N259)</f>
        <v>10</v>
      </c>
      <c r="G259" s="72"/>
      <c r="H259" s="72">
        <v>10</v>
      </c>
      <c r="I259" s="72"/>
      <c r="J259" s="72"/>
      <c r="K259" s="72"/>
      <c r="L259" s="72"/>
      <c r="M259" s="72"/>
      <c r="N259" s="73"/>
    </row>
    <row r="260" spans="1:14" ht="15.75">
      <c r="A260" s="24" t="s">
        <v>29</v>
      </c>
      <c r="B260" s="13"/>
      <c r="C260" s="13"/>
      <c r="D260" s="49">
        <f aca="true" t="shared" si="64" ref="D260:N260">SUM(D255:D259)</f>
        <v>0</v>
      </c>
      <c r="E260" s="49">
        <f t="shared" si="64"/>
        <v>18</v>
      </c>
      <c r="F260" s="49">
        <f t="shared" si="64"/>
        <v>20</v>
      </c>
      <c r="G260" s="49">
        <f t="shared" si="64"/>
        <v>10</v>
      </c>
      <c r="H260" s="49">
        <f t="shared" si="64"/>
        <v>10</v>
      </c>
      <c r="I260" s="49">
        <f t="shared" si="64"/>
        <v>0</v>
      </c>
      <c r="J260" s="49">
        <f t="shared" si="64"/>
        <v>0</v>
      </c>
      <c r="K260" s="49">
        <f t="shared" si="64"/>
        <v>0</v>
      </c>
      <c r="L260" s="49">
        <f t="shared" si="64"/>
        <v>0</v>
      </c>
      <c r="M260" s="49">
        <f t="shared" si="64"/>
        <v>0</v>
      </c>
      <c r="N260" s="50">
        <f t="shared" si="64"/>
        <v>0</v>
      </c>
    </row>
    <row r="261" spans="1:14" ht="30.75" customHeight="1" hidden="1">
      <c r="A261" s="92" t="s">
        <v>94</v>
      </c>
      <c r="B261" s="93"/>
      <c r="C261" s="93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60"/>
    </row>
    <row r="262" spans="1:14" ht="31.5" hidden="1">
      <c r="A262" s="30" t="s">
        <v>88</v>
      </c>
      <c r="B262" s="9">
        <v>231</v>
      </c>
      <c r="C262" s="17" t="s">
        <v>93</v>
      </c>
      <c r="D262" s="72"/>
      <c r="E262" s="72"/>
      <c r="F262" s="74">
        <f>SUM(G262:N262)</f>
        <v>0</v>
      </c>
      <c r="G262" s="72"/>
      <c r="H262" s="72"/>
      <c r="I262" s="72"/>
      <c r="J262" s="72"/>
      <c r="K262" s="72"/>
      <c r="L262" s="72"/>
      <c r="M262" s="72"/>
      <c r="N262" s="73"/>
    </row>
    <row r="263" spans="1:14" ht="15.75" hidden="1">
      <c r="A263" s="24" t="s">
        <v>92</v>
      </c>
      <c r="B263" s="13"/>
      <c r="C263" s="13"/>
      <c r="D263" s="49">
        <f aca="true" t="shared" si="65" ref="D263:N263">D262</f>
        <v>0</v>
      </c>
      <c r="E263" s="49">
        <f t="shared" si="65"/>
        <v>0</v>
      </c>
      <c r="F263" s="49">
        <f t="shared" si="65"/>
        <v>0</v>
      </c>
      <c r="G263" s="49">
        <f t="shared" si="65"/>
        <v>0</v>
      </c>
      <c r="H263" s="49">
        <f t="shared" si="65"/>
        <v>0</v>
      </c>
      <c r="I263" s="49">
        <f t="shared" si="65"/>
        <v>0</v>
      </c>
      <c r="J263" s="49">
        <f t="shared" si="65"/>
        <v>0</v>
      </c>
      <c r="K263" s="49">
        <f t="shared" si="65"/>
        <v>0</v>
      </c>
      <c r="L263" s="49">
        <f t="shared" si="65"/>
        <v>0</v>
      </c>
      <c r="M263" s="49">
        <f t="shared" si="65"/>
        <v>0</v>
      </c>
      <c r="N263" s="50">
        <f t="shared" si="65"/>
        <v>0</v>
      </c>
    </row>
    <row r="264" spans="1:14" s="39" customFormat="1" ht="18.75">
      <c r="A264" s="36"/>
      <c r="B264" s="37"/>
      <c r="C264" s="38" t="s">
        <v>30</v>
      </c>
      <c r="D264" s="61">
        <f aca="true" t="shared" si="66" ref="D264:N264">SUM(D82,D99,D115,D139,D206,D213,D238,D253,D260,D263)</f>
        <v>4976</v>
      </c>
      <c r="E264" s="61">
        <f t="shared" si="66"/>
        <v>30188</v>
      </c>
      <c r="F264" s="61">
        <f t="shared" si="66"/>
        <v>8459.167</v>
      </c>
      <c r="G264" s="61">
        <f t="shared" si="66"/>
        <v>909</v>
      </c>
      <c r="H264" s="61">
        <f t="shared" si="66"/>
        <v>2587</v>
      </c>
      <c r="I264" s="61">
        <f t="shared" si="66"/>
        <v>1212</v>
      </c>
      <c r="J264" s="61">
        <f t="shared" si="66"/>
        <v>3477.1</v>
      </c>
      <c r="K264" s="61">
        <f t="shared" si="66"/>
        <v>24.3</v>
      </c>
      <c r="L264" s="61">
        <f t="shared" si="66"/>
        <v>79.767</v>
      </c>
      <c r="M264" s="61">
        <f t="shared" si="66"/>
        <v>95</v>
      </c>
      <c r="N264" s="62">
        <f t="shared" si="66"/>
        <v>75</v>
      </c>
    </row>
    <row r="265" spans="1:14" ht="15.75">
      <c r="A265" s="25"/>
      <c r="B265" s="9">
        <v>211</v>
      </c>
      <c r="C265" s="17" t="s">
        <v>1</v>
      </c>
      <c r="D265" s="55">
        <f>SUM(D9,D85,D118,D216)</f>
        <v>3623</v>
      </c>
      <c r="E265" s="55">
        <f>SUM(E9,E85,E118,E216)</f>
        <v>5476</v>
      </c>
      <c r="F265" s="55">
        <f aca="true" t="shared" si="67" ref="F265:N265">SUM(F9,F85,F118,F216)</f>
        <v>4554.3</v>
      </c>
      <c r="G265" s="55">
        <f t="shared" si="67"/>
        <v>627</v>
      </c>
      <c r="H265" s="55">
        <f t="shared" si="67"/>
        <v>1063</v>
      </c>
      <c r="I265" s="55">
        <f t="shared" si="67"/>
        <v>509</v>
      </c>
      <c r="J265" s="55">
        <f t="shared" si="67"/>
        <v>2209</v>
      </c>
      <c r="K265" s="55">
        <f t="shared" si="67"/>
        <v>24.3</v>
      </c>
      <c r="L265" s="55">
        <f>SUM(L9,L85,L118,L216)</f>
        <v>0</v>
      </c>
      <c r="M265" s="55">
        <f t="shared" si="67"/>
        <v>67.5</v>
      </c>
      <c r="N265" s="48">
        <f t="shared" si="67"/>
        <v>54.5</v>
      </c>
    </row>
    <row r="266" spans="1:14" ht="15.75">
      <c r="A266" s="25"/>
      <c r="B266" s="9">
        <v>212</v>
      </c>
      <c r="C266" s="17" t="s">
        <v>2</v>
      </c>
      <c r="D266" s="55">
        <f>SUM(D10,D86,D217)</f>
        <v>20</v>
      </c>
      <c r="E266" s="55">
        <f>SUM(E10,E86,E217)</f>
        <v>45</v>
      </c>
      <c r="F266" s="55">
        <f aca="true" t="shared" si="68" ref="F266:N266">SUM(F10,F86,F217)</f>
        <v>40</v>
      </c>
      <c r="G266" s="55">
        <f t="shared" si="68"/>
        <v>30</v>
      </c>
      <c r="H266" s="55">
        <f t="shared" si="68"/>
        <v>10</v>
      </c>
      <c r="I266" s="55">
        <f t="shared" si="68"/>
        <v>0</v>
      </c>
      <c r="J266" s="55">
        <f t="shared" si="68"/>
        <v>0</v>
      </c>
      <c r="K266" s="55">
        <f t="shared" si="68"/>
        <v>0</v>
      </c>
      <c r="L266" s="55">
        <f>SUM(L10,L86,L217)</f>
        <v>0</v>
      </c>
      <c r="M266" s="55">
        <f t="shared" si="68"/>
        <v>0</v>
      </c>
      <c r="N266" s="48">
        <f t="shared" si="68"/>
        <v>0</v>
      </c>
    </row>
    <row r="267" spans="1:14" ht="15.75">
      <c r="A267" s="25"/>
      <c r="B267" s="9">
        <v>213</v>
      </c>
      <c r="C267" s="17" t="s">
        <v>3</v>
      </c>
      <c r="D267" s="55">
        <f>SUM(D11,D87,D119,D218)</f>
        <v>1095</v>
      </c>
      <c r="E267" s="55">
        <f>SUM(E11,E87,E119,E218)</f>
        <v>1653</v>
      </c>
      <c r="F267" s="55">
        <f aca="true" t="shared" si="69" ref="F267:N267">SUM(F11,F87,F119,F218)</f>
        <v>1625.1</v>
      </c>
      <c r="G267" s="55">
        <f t="shared" si="69"/>
        <v>0</v>
      </c>
      <c r="H267" s="55">
        <f t="shared" si="69"/>
        <v>319</v>
      </c>
      <c r="I267" s="55">
        <f t="shared" si="69"/>
        <v>0</v>
      </c>
      <c r="J267" s="55">
        <f t="shared" si="69"/>
        <v>1268.1</v>
      </c>
      <c r="K267" s="55">
        <f t="shared" si="69"/>
        <v>0</v>
      </c>
      <c r="L267" s="55">
        <f>SUM(L11,L87,L119,L218)</f>
        <v>0</v>
      </c>
      <c r="M267" s="55">
        <f t="shared" si="69"/>
        <v>21</v>
      </c>
      <c r="N267" s="48">
        <f t="shared" si="69"/>
        <v>17</v>
      </c>
    </row>
    <row r="268" spans="1:14" ht="15.75">
      <c r="A268" s="25"/>
      <c r="B268" s="9">
        <v>221</v>
      </c>
      <c r="C268" s="17" t="s">
        <v>5</v>
      </c>
      <c r="D268" s="55">
        <f>SUM(D13,D89,D220)</f>
        <v>12</v>
      </c>
      <c r="E268" s="55">
        <f>SUM(E13,E89,E220)</f>
        <v>24</v>
      </c>
      <c r="F268" s="55">
        <f aca="true" t="shared" si="70" ref="F268:N268">SUM(F13,F89,F220)</f>
        <v>26</v>
      </c>
      <c r="G268" s="55">
        <f t="shared" si="70"/>
        <v>0</v>
      </c>
      <c r="H268" s="55">
        <f t="shared" si="70"/>
        <v>22</v>
      </c>
      <c r="I268" s="55">
        <f t="shared" si="70"/>
        <v>0</v>
      </c>
      <c r="J268" s="55">
        <f t="shared" si="70"/>
        <v>0</v>
      </c>
      <c r="K268" s="55">
        <f t="shared" si="70"/>
        <v>0</v>
      </c>
      <c r="L268" s="55">
        <f>SUM(L13,L89,L220)</f>
        <v>0</v>
      </c>
      <c r="M268" s="55">
        <f t="shared" si="70"/>
        <v>4</v>
      </c>
      <c r="N268" s="48">
        <f t="shared" si="70"/>
        <v>0</v>
      </c>
    </row>
    <row r="269" spans="1:14" ht="15.75">
      <c r="A269" s="25"/>
      <c r="B269" s="9">
        <v>222</v>
      </c>
      <c r="C269" s="17" t="s">
        <v>6</v>
      </c>
      <c r="D269" s="55">
        <f>SUM(D14,D90,D199,D208,D221,D241,D248,D255)</f>
        <v>10</v>
      </c>
      <c r="E269" s="55">
        <f>SUM(E14,E90,E199,E208,E221,E241,E248,E255)</f>
        <v>25</v>
      </c>
      <c r="F269" s="55">
        <f aca="true" t="shared" si="71" ref="F269:N269">SUM(F14,F90,F199,F208,F221,F241,F248,F255)</f>
        <v>26.5</v>
      </c>
      <c r="G269" s="55">
        <f t="shared" si="71"/>
        <v>0</v>
      </c>
      <c r="H269" s="55">
        <f t="shared" si="71"/>
        <v>25</v>
      </c>
      <c r="I269" s="55">
        <f t="shared" si="71"/>
        <v>0</v>
      </c>
      <c r="J269" s="55">
        <f t="shared" si="71"/>
        <v>0</v>
      </c>
      <c r="K269" s="55">
        <f t="shared" si="71"/>
        <v>0</v>
      </c>
      <c r="L269" s="55">
        <f>SUM(L14,L90,L199,L208,L221,L241,L248,L255)</f>
        <v>0</v>
      </c>
      <c r="M269" s="55">
        <f t="shared" si="71"/>
        <v>1.5</v>
      </c>
      <c r="N269" s="48">
        <f t="shared" si="71"/>
        <v>0</v>
      </c>
    </row>
    <row r="270" spans="1:14" ht="15.75">
      <c r="A270" s="25"/>
      <c r="B270" s="9">
        <v>223</v>
      </c>
      <c r="C270" s="17" t="s">
        <v>7</v>
      </c>
      <c r="D270" s="55">
        <f>SUM(D15,D91,D182,D222)</f>
        <v>202</v>
      </c>
      <c r="E270" s="55">
        <f>SUM(E15,E91,E182,E222)</f>
        <v>431</v>
      </c>
      <c r="F270" s="55">
        <f aca="true" t="shared" si="72" ref="F270:N270">SUM(F15,F91,F182,F222)</f>
        <v>309.767</v>
      </c>
      <c r="G270" s="55">
        <f t="shared" si="72"/>
        <v>0</v>
      </c>
      <c r="H270" s="55">
        <f t="shared" si="72"/>
        <v>230</v>
      </c>
      <c r="I270" s="55">
        <f t="shared" si="72"/>
        <v>0</v>
      </c>
      <c r="J270" s="55">
        <f t="shared" si="72"/>
        <v>0</v>
      </c>
      <c r="K270" s="55">
        <f t="shared" si="72"/>
        <v>0</v>
      </c>
      <c r="L270" s="55">
        <f>SUM(L15,L91,L182,L222)</f>
        <v>79.767</v>
      </c>
      <c r="M270" s="55">
        <f t="shared" si="72"/>
        <v>0</v>
      </c>
      <c r="N270" s="48">
        <f t="shared" si="72"/>
        <v>0</v>
      </c>
    </row>
    <row r="271" spans="1:14" ht="15.75">
      <c r="A271" s="25"/>
      <c r="B271" s="9">
        <v>224</v>
      </c>
      <c r="C271" s="17" t="s">
        <v>8</v>
      </c>
      <c r="D271" s="55">
        <f>SUM(D16,D92,D223,D122)</f>
        <v>0</v>
      </c>
      <c r="E271" s="55">
        <f>SUM(E16,E92,E223,E122)</f>
        <v>3</v>
      </c>
      <c r="F271" s="55">
        <f aca="true" t="shared" si="73" ref="F271:N271">SUM(F16,F92,F223,F122)</f>
        <v>3</v>
      </c>
      <c r="G271" s="55">
        <f t="shared" si="73"/>
        <v>0</v>
      </c>
      <c r="H271" s="55">
        <f t="shared" si="73"/>
        <v>3</v>
      </c>
      <c r="I271" s="55">
        <f t="shared" si="73"/>
        <v>0</v>
      </c>
      <c r="J271" s="55">
        <f t="shared" si="73"/>
        <v>0</v>
      </c>
      <c r="K271" s="55">
        <f t="shared" si="73"/>
        <v>0</v>
      </c>
      <c r="L271" s="55">
        <f>SUM(L16,L92,L223,L122)</f>
        <v>0</v>
      </c>
      <c r="M271" s="55">
        <f t="shared" si="73"/>
        <v>0</v>
      </c>
      <c r="N271" s="48">
        <f t="shared" si="73"/>
        <v>0</v>
      </c>
    </row>
    <row r="272" spans="1:14" ht="15.75">
      <c r="A272" s="25"/>
      <c r="B272" s="9">
        <v>225</v>
      </c>
      <c r="C272" s="17" t="s">
        <v>9</v>
      </c>
      <c r="D272" s="55">
        <f>SUM(D17,D93,D103,D110,D142,D160,D164,D165,D172,D176,D183,D187,D191,D195,D200,D224,D124,D149,D150,D126,D225,D226,D125,)</f>
        <v>10</v>
      </c>
      <c r="E272" s="55">
        <f>SUM(E17,E93,E103,E110,E142,E160,E164,E165,E172,E176,E183,E187,E191,E195,E200,E224,E124,E149,E150,E126,E225,E226,E125,)</f>
        <v>7164</v>
      </c>
      <c r="F272" s="55">
        <f aca="true" t="shared" si="74" ref="F272:N272">SUM(F17,F93,F103,F110,F142,F160,F164,F165,F172,F176,F183,F187,F191,F195,F200,F224,F124,F149,F150,F126,F225,F226,F125,)</f>
        <v>578</v>
      </c>
      <c r="G272" s="55">
        <f t="shared" si="74"/>
        <v>100</v>
      </c>
      <c r="H272" s="55">
        <f t="shared" si="74"/>
        <v>478</v>
      </c>
      <c r="I272" s="55">
        <f t="shared" si="74"/>
        <v>0</v>
      </c>
      <c r="J272" s="55">
        <f t="shared" si="74"/>
        <v>0</v>
      </c>
      <c r="K272" s="55">
        <f t="shared" si="74"/>
        <v>0</v>
      </c>
      <c r="L272" s="55">
        <f>SUM(L17,L93,L103,L110,L142,L160,L164,L165,L172,L176,L183,L187,L191,L195,L200,L224,L124,L149,L150,L126,L225,L226,L125,)</f>
        <v>0</v>
      </c>
      <c r="M272" s="55">
        <f t="shared" si="74"/>
        <v>0</v>
      </c>
      <c r="N272" s="48">
        <f t="shared" si="74"/>
        <v>0</v>
      </c>
    </row>
    <row r="273" spans="1:14" ht="15.75">
      <c r="A273" s="25"/>
      <c r="B273" s="9">
        <v>226</v>
      </c>
      <c r="C273" s="17" t="s">
        <v>10</v>
      </c>
      <c r="D273" s="55">
        <f>SUM(D18,D94,D104,D111,D136,D137,D143,D161,D166,D167,D173,D177,D184,D188,D192,D196,D201,D209,D227,D242,D249,D256,D127,D202,D229,D228,D151,D128)</f>
        <v>0</v>
      </c>
      <c r="E273" s="55">
        <f>SUM(E18,E94,E104,E111,E136,E137,E143,E161,E166,E167,E173,E177,E184,E188,E192,E196,E201,E209,E227,E242,E249,E256,E127,E202,E229,E228,E151,E128)</f>
        <v>104</v>
      </c>
      <c r="F273" s="55">
        <f aca="true" t="shared" si="75" ref="F273:N273">SUM(F18,F94,F104,F111,F136,F137,F143,F161,F166,F167,F173,F177,F184,F188,F192,F196,F201,F209,F227,F242,F249,F256,F127,F202,F229,F228,F151,F128)</f>
        <v>50</v>
      </c>
      <c r="G273" s="55">
        <f t="shared" si="75"/>
        <v>10</v>
      </c>
      <c r="H273" s="55">
        <f t="shared" si="75"/>
        <v>40</v>
      </c>
      <c r="I273" s="55">
        <f t="shared" si="75"/>
        <v>0</v>
      </c>
      <c r="J273" s="55">
        <f t="shared" si="75"/>
        <v>0</v>
      </c>
      <c r="K273" s="55">
        <f t="shared" si="75"/>
        <v>0</v>
      </c>
      <c r="L273" s="55">
        <f>SUM(L18,L94,L104,L111,L136,L137,L143,L161,L166,L167,L173,L177,L184,L188,L192,L196,L201,L209,L227,L242,L249,L256,L127,L202,L229,L228,L151,L128)</f>
        <v>0</v>
      </c>
      <c r="M273" s="55">
        <f t="shared" si="75"/>
        <v>0</v>
      </c>
      <c r="N273" s="48">
        <f t="shared" si="75"/>
        <v>0</v>
      </c>
    </row>
    <row r="274" spans="1:14" ht="31.5">
      <c r="A274" s="25"/>
      <c r="B274" s="9">
        <v>231</v>
      </c>
      <c r="C274" s="17" t="s">
        <v>93</v>
      </c>
      <c r="D274" s="55">
        <f>D262</f>
        <v>0</v>
      </c>
      <c r="E274" s="55">
        <f>E262</f>
        <v>0</v>
      </c>
      <c r="F274" s="55">
        <f aca="true" t="shared" si="76" ref="F274:N274">F262</f>
        <v>0</v>
      </c>
      <c r="G274" s="55">
        <f t="shared" si="76"/>
        <v>0</v>
      </c>
      <c r="H274" s="55">
        <f t="shared" si="76"/>
        <v>0</v>
      </c>
      <c r="I274" s="55">
        <f t="shared" si="76"/>
        <v>0</v>
      </c>
      <c r="J274" s="55">
        <f t="shared" si="76"/>
        <v>0</v>
      </c>
      <c r="K274" s="55">
        <f t="shared" si="76"/>
        <v>0</v>
      </c>
      <c r="L274" s="55">
        <f>L262</f>
        <v>0</v>
      </c>
      <c r="M274" s="55">
        <f t="shared" si="76"/>
        <v>0</v>
      </c>
      <c r="N274" s="48">
        <f t="shared" si="76"/>
        <v>0</v>
      </c>
    </row>
    <row r="275" spans="1:14" ht="31.5">
      <c r="A275" s="25"/>
      <c r="B275" s="9">
        <v>241</v>
      </c>
      <c r="C275" s="17" t="s">
        <v>57</v>
      </c>
      <c r="D275" s="55">
        <f>SUM(D144)</f>
        <v>0</v>
      </c>
      <c r="E275" s="55">
        <f>SUM(E144)</f>
        <v>0</v>
      </c>
      <c r="F275" s="55">
        <f aca="true" t="shared" si="77" ref="F275:N275">SUM(F144)</f>
        <v>0</v>
      </c>
      <c r="G275" s="55">
        <f t="shared" si="77"/>
        <v>0</v>
      </c>
      <c r="H275" s="55">
        <f t="shared" si="77"/>
        <v>0</v>
      </c>
      <c r="I275" s="55">
        <f t="shared" si="77"/>
        <v>0</v>
      </c>
      <c r="J275" s="55">
        <f t="shared" si="77"/>
        <v>0</v>
      </c>
      <c r="K275" s="55">
        <f t="shared" si="77"/>
        <v>0</v>
      </c>
      <c r="L275" s="55">
        <f>SUM(L144)</f>
        <v>0</v>
      </c>
      <c r="M275" s="55">
        <f t="shared" si="77"/>
        <v>0</v>
      </c>
      <c r="N275" s="48">
        <f t="shared" si="77"/>
        <v>0</v>
      </c>
    </row>
    <row r="276" spans="1:14" ht="31.5">
      <c r="A276" s="25"/>
      <c r="B276" s="9">
        <v>242</v>
      </c>
      <c r="C276" s="17" t="s">
        <v>58</v>
      </c>
      <c r="D276" s="55">
        <f>SUM(D145,D180)</f>
        <v>0</v>
      </c>
      <c r="E276" s="55">
        <f>SUM(E145,E180)</f>
        <v>0</v>
      </c>
      <c r="F276" s="55">
        <f aca="true" t="shared" si="78" ref="F276:N276">SUM(F145,F180)</f>
        <v>0</v>
      </c>
      <c r="G276" s="55">
        <f t="shared" si="78"/>
        <v>0</v>
      </c>
      <c r="H276" s="55">
        <f t="shared" si="78"/>
        <v>0</v>
      </c>
      <c r="I276" s="55">
        <f t="shared" si="78"/>
        <v>0</v>
      </c>
      <c r="J276" s="55">
        <f t="shared" si="78"/>
        <v>0</v>
      </c>
      <c r="K276" s="55">
        <f t="shared" si="78"/>
        <v>0</v>
      </c>
      <c r="L276" s="55">
        <f>SUM(L145,L180)</f>
        <v>0</v>
      </c>
      <c r="M276" s="55">
        <f t="shared" si="78"/>
        <v>0</v>
      </c>
      <c r="N276" s="48">
        <f t="shared" si="78"/>
        <v>0</v>
      </c>
    </row>
    <row r="277" spans="1:14" ht="31.5">
      <c r="A277" s="25"/>
      <c r="B277" s="9">
        <v>251</v>
      </c>
      <c r="C277" s="17" t="s">
        <v>33</v>
      </c>
      <c r="D277" s="55">
        <f>SUM(D19,D138)</f>
        <v>0</v>
      </c>
      <c r="E277" s="55">
        <f>SUM(E19,E138)</f>
        <v>703</v>
      </c>
      <c r="F277" s="55">
        <f aca="true" t="shared" si="79" ref="F277:N277">SUM(F19,F138)</f>
        <v>703</v>
      </c>
      <c r="G277" s="55">
        <f t="shared" si="79"/>
        <v>0</v>
      </c>
      <c r="H277" s="55">
        <f t="shared" si="79"/>
        <v>0</v>
      </c>
      <c r="I277" s="55">
        <f t="shared" si="79"/>
        <v>703</v>
      </c>
      <c r="J277" s="55">
        <f t="shared" si="79"/>
        <v>0</v>
      </c>
      <c r="K277" s="55">
        <f t="shared" si="79"/>
        <v>0</v>
      </c>
      <c r="L277" s="55">
        <f>SUM(L19,L138)</f>
        <v>0</v>
      </c>
      <c r="M277" s="55">
        <f t="shared" si="79"/>
        <v>0</v>
      </c>
      <c r="N277" s="48">
        <f t="shared" si="79"/>
        <v>0</v>
      </c>
    </row>
    <row r="278" spans="1:14" ht="47.25">
      <c r="A278" s="25"/>
      <c r="B278" s="9">
        <v>263</v>
      </c>
      <c r="C278" s="17" t="s">
        <v>87</v>
      </c>
      <c r="D278" s="55">
        <f>SUM(D243)</f>
        <v>0</v>
      </c>
      <c r="E278" s="55">
        <f>SUM(E243)</f>
        <v>0</v>
      </c>
      <c r="F278" s="55">
        <f aca="true" t="shared" si="80" ref="F278:N278">SUM(F243)</f>
        <v>0</v>
      </c>
      <c r="G278" s="55">
        <f t="shared" si="80"/>
        <v>0</v>
      </c>
      <c r="H278" s="55">
        <f t="shared" si="80"/>
        <v>0</v>
      </c>
      <c r="I278" s="55">
        <f t="shared" si="80"/>
        <v>0</v>
      </c>
      <c r="J278" s="55">
        <f t="shared" si="80"/>
        <v>0</v>
      </c>
      <c r="K278" s="55">
        <f t="shared" si="80"/>
        <v>0</v>
      </c>
      <c r="L278" s="55">
        <f>SUM(L243)</f>
        <v>0</v>
      </c>
      <c r="M278" s="55">
        <f t="shared" si="80"/>
        <v>0</v>
      </c>
      <c r="N278" s="48">
        <f t="shared" si="80"/>
        <v>0</v>
      </c>
    </row>
    <row r="279" spans="1:14" ht="15.75">
      <c r="A279" s="25"/>
      <c r="B279" s="9">
        <v>290</v>
      </c>
      <c r="C279" s="17" t="s">
        <v>11</v>
      </c>
      <c r="D279" s="55">
        <f>SUM(D20,D95,D146,D203,D210,D230,D244,D250,D257,D153,D154,D129,D130)</f>
        <v>4</v>
      </c>
      <c r="E279" s="55">
        <f>SUM(E20,E95,E146,E203,E210,E230,E244,E250,E257,E153,E154,E129,E130)</f>
        <v>173</v>
      </c>
      <c r="F279" s="55">
        <f aca="true" t="shared" si="81" ref="F279:N279">SUM(F20,F95,F146,F203,F210,F230,F244,F250,F257,F153,F154,F129,F130)</f>
        <v>174</v>
      </c>
      <c r="G279" s="55">
        <f t="shared" si="81"/>
        <v>24</v>
      </c>
      <c r="H279" s="55">
        <f t="shared" si="81"/>
        <v>150</v>
      </c>
      <c r="I279" s="55">
        <f t="shared" si="81"/>
        <v>0</v>
      </c>
      <c r="J279" s="55">
        <f t="shared" si="81"/>
        <v>0</v>
      </c>
      <c r="K279" s="55">
        <f t="shared" si="81"/>
        <v>0</v>
      </c>
      <c r="L279" s="55">
        <f>SUM(L20,L95,L146,L203,L210,L230,L244,L250,L257,L153,L154,L129,L130)</f>
        <v>0</v>
      </c>
      <c r="M279" s="55">
        <f t="shared" si="81"/>
        <v>0</v>
      </c>
      <c r="N279" s="48">
        <f t="shared" si="81"/>
        <v>0</v>
      </c>
    </row>
    <row r="280" spans="1:14" ht="15.75">
      <c r="A280" s="25"/>
      <c r="B280" s="9">
        <v>310</v>
      </c>
      <c r="C280" s="17" t="s">
        <v>13</v>
      </c>
      <c r="D280" s="55">
        <f>SUM(D22,D97,D106,D113,D147,D162,D168,D169,D174,D178,D185,D189,D193,D197,D204,D211,D232,D245,D251,D258,D233,D234,D155,D156,D132,D131)</f>
        <v>0</v>
      </c>
      <c r="E280" s="55">
        <f>SUM(E22,E97,E106,E113,E147,E162,E168,E169,E174,E178,E185,E189,E193,E197,E204,E211,E232,E245,E251,E258,E233,E234,E155,E156,E132,E131)</f>
        <v>14048</v>
      </c>
      <c r="F280" s="55">
        <f aca="true" t="shared" si="82" ref="F280:N280">SUM(F22,F97,F106,F113,F147,F162,F168,F169,F174,F178,F185,F189,F193,F197,F204,F211,F232,F245,F251,F258,F233,F234,F155,F156,F132,F131)</f>
        <v>260</v>
      </c>
      <c r="G280" s="55">
        <f t="shared" si="82"/>
        <v>100</v>
      </c>
      <c r="H280" s="55">
        <f t="shared" si="82"/>
        <v>160</v>
      </c>
      <c r="I280" s="55">
        <f t="shared" si="82"/>
        <v>0</v>
      </c>
      <c r="J280" s="55">
        <f t="shared" si="82"/>
        <v>0</v>
      </c>
      <c r="K280" s="55">
        <f t="shared" si="82"/>
        <v>0</v>
      </c>
      <c r="L280" s="55">
        <f>SUM(L22,L97,L106,L113,L147,L162,L168,L169,L174,L178,L185,L189,L193,L197,L204,L211,L232,L245,L251,L258,L233,L234,L155,L156,L132,L131)</f>
        <v>0</v>
      </c>
      <c r="M280" s="55">
        <f t="shared" si="82"/>
        <v>0</v>
      </c>
      <c r="N280" s="48">
        <f t="shared" si="82"/>
        <v>0</v>
      </c>
    </row>
    <row r="281" spans="1:14" ht="31.5">
      <c r="A281" s="25"/>
      <c r="B281" s="9">
        <v>340</v>
      </c>
      <c r="C281" s="17" t="s">
        <v>14</v>
      </c>
      <c r="D281" s="55">
        <f>SUM(D23,D98,D107,D114,D120,D148,D163,D171,D170,D175,D179,D186,D190,D194,D198,D205,D212,D235,D246,D252,D259,D236,D237,D157,D158,D133,D134)</f>
        <v>0</v>
      </c>
      <c r="E281" s="55">
        <f>SUM(E23,E98,E107,E114,E120,E148,E163,E171,E170,E175,E179,E186,E190,E194,E198,E205,E212,E235,E246,E252,E259,E236,E237,E157,E158,E133,E134)</f>
        <v>339</v>
      </c>
      <c r="F281" s="55">
        <f aca="true" t="shared" si="83" ref="F281:N281">SUM(F23,F98,F107,F114,F120,F148,F163,F171,F170,F175,F179,F186,F190,F194,F198,F205,F212,F235,F246,F252,F259,F236,F237,F157,F158,F133,F134)</f>
        <v>109.5</v>
      </c>
      <c r="G281" s="55">
        <f t="shared" si="83"/>
        <v>18</v>
      </c>
      <c r="H281" s="55">
        <f t="shared" si="83"/>
        <v>87</v>
      </c>
      <c r="I281" s="55">
        <f t="shared" si="83"/>
        <v>0</v>
      </c>
      <c r="J281" s="55">
        <f t="shared" si="83"/>
        <v>0</v>
      </c>
      <c r="K281" s="55">
        <f t="shared" si="83"/>
        <v>0</v>
      </c>
      <c r="L281" s="55">
        <f>SUM(L23,L98,L107,L114,L120,L148,L163,L171,L170,L175,L179,L186,L190,L194,L198,L205,L212,L235,L246,L252,L259,L236,L237,L157,L158,L133,L134)</f>
        <v>0</v>
      </c>
      <c r="M281" s="55">
        <f t="shared" si="83"/>
        <v>1</v>
      </c>
      <c r="N281" s="48">
        <f t="shared" si="83"/>
        <v>3.5</v>
      </c>
    </row>
    <row r="282" spans="1:14" s="39" customFormat="1" ht="19.5" thickBot="1">
      <c r="A282" s="40"/>
      <c r="B282" s="41"/>
      <c r="C282" s="42" t="s">
        <v>30</v>
      </c>
      <c r="D282" s="63">
        <f aca="true" t="shared" si="84" ref="D282:N282">SUM(D265:D281)</f>
        <v>4976</v>
      </c>
      <c r="E282" s="63">
        <f t="shared" si="84"/>
        <v>30188</v>
      </c>
      <c r="F282" s="63">
        <f t="shared" si="84"/>
        <v>8459.167</v>
      </c>
      <c r="G282" s="63">
        <f t="shared" si="84"/>
        <v>909</v>
      </c>
      <c r="H282" s="63">
        <f t="shared" si="84"/>
        <v>2587</v>
      </c>
      <c r="I282" s="63">
        <f t="shared" si="84"/>
        <v>1212</v>
      </c>
      <c r="J282" s="63">
        <f t="shared" si="84"/>
        <v>3477.1</v>
      </c>
      <c r="K282" s="63">
        <f t="shared" si="84"/>
        <v>24.3</v>
      </c>
      <c r="L282" s="63">
        <f t="shared" si="84"/>
        <v>79.767</v>
      </c>
      <c r="M282" s="63">
        <f t="shared" si="84"/>
        <v>95</v>
      </c>
      <c r="N282" s="64">
        <f t="shared" si="84"/>
        <v>75</v>
      </c>
    </row>
    <row r="284" spans="1:14" s="75" customFormat="1" ht="18.75">
      <c r="A284" s="97" t="s">
        <v>115</v>
      </c>
      <c r="B284" s="97"/>
      <c r="C284" s="97"/>
      <c r="D284" s="97"/>
      <c r="E284" s="81"/>
      <c r="F284" s="81">
        <f>SUM(G284:N284)</f>
        <v>0</v>
      </c>
      <c r="G284" s="75">
        <f>G4-G282</f>
        <v>0</v>
      </c>
      <c r="H284" s="75">
        <f aca="true" t="shared" si="85" ref="H284:N284">H4-H282</f>
        <v>0</v>
      </c>
      <c r="I284" s="75">
        <f t="shared" si="85"/>
        <v>0</v>
      </c>
      <c r="J284" s="75">
        <f t="shared" si="85"/>
        <v>0</v>
      </c>
      <c r="K284" s="75">
        <f t="shared" si="85"/>
        <v>0</v>
      </c>
      <c r="L284" s="75">
        <f>L4-L282</f>
        <v>0</v>
      </c>
      <c r="M284" s="75">
        <f t="shared" si="85"/>
        <v>0</v>
      </c>
      <c r="N284" s="75">
        <f t="shared" si="85"/>
        <v>0</v>
      </c>
    </row>
  </sheetData>
  <sheetProtection formatRows="0"/>
  <protectedRanges>
    <protectedRange password="CF5E" sqref="D26:E28 D30:E36 D38:E39 D42:E44 D46:E52 D54:E55 D58:E60 D62:E69 D71:E72 D74:E74 D76:E81 G26:N28 G30:N36 G38:N39 G42:N44 G46:N52 G54:N55 G58:N60 G62:N69 G71:N72 G74:N74" name="Диапазон1"/>
    <protectedRange password="CF5E" sqref="D85:E87 D89:E92 D98:E98 D103:E104 D106:E107 D110:E111 D113:E114 D118:E120 D122:E122 D124:E134 D136:E138 D143 G76:N81 G85:N87 G89:N92 G98:N98 G103:N104 G106:N107 G110:N111 G113:N114 G118:N120 G122:N122 G124:N134 G136:N138" name="Диапазон2"/>
    <protectedRange password="CF5E" sqref="D136:E138 D142:E158 D160:E180 D182:E205 D208:E212 D216:E218 D220:E230 D232:E237 D241:E246 D248:E252 D255:E259 D262:E262 G124:N133 G136:N138 G142:N158 G160:N180 G182:N205 G208:N212 G216:N218 G220:N230 G232:N237 G241:N246 G248:N252 G255:N259 G262:N262" name="Диапазон3"/>
  </protectedRanges>
  <mergeCells count="27">
    <mergeCell ref="A4:E4"/>
    <mergeCell ref="A284:D284"/>
    <mergeCell ref="A213:C213"/>
    <mergeCell ref="B141:C141"/>
    <mergeCell ref="B117:C117"/>
    <mergeCell ref="B135:C135"/>
    <mergeCell ref="B159:C159"/>
    <mergeCell ref="B181:C181"/>
    <mergeCell ref="A139:C139"/>
    <mergeCell ref="B121:C121"/>
    <mergeCell ref="A2:N2"/>
    <mergeCell ref="A261:C261"/>
    <mergeCell ref="B240:C240"/>
    <mergeCell ref="B247:C247"/>
    <mergeCell ref="A214:C214"/>
    <mergeCell ref="A238:C238"/>
    <mergeCell ref="A253:C253"/>
    <mergeCell ref="A206:C206"/>
    <mergeCell ref="A116:C116"/>
    <mergeCell ref="A115:C115"/>
    <mergeCell ref="B123:C123"/>
    <mergeCell ref="B101:C101"/>
    <mergeCell ref="B108:C108"/>
    <mergeCell ref="A6:C6"/>
    <mergeCell ref="A82:C82"/>
    <mergeCell ref="A100:C100"/>
    <mergeCell ref="A99:C99"/>
  </mergeCells>
  <printOptions/>
  <pageMargins left="0.3937007874015748" right="0.3937007874015748" top="0.3937007874015748" bottom="0.3937007874015748" header="0" footer="0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1"/>
  <sheetViews>
    <sheetView zoomScale="75" zoomScaleNormal="75" zoomScalePageLayoutView="0" workbookViewId="0" topLeftCell="A90">
      <selection activeCell="G234" sqref="G234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46.75390625" style="1" customWidth="1"/>
    <col min="4" max="4" width="12.75390625" style="1" customWidth="1"/>
    <col min="5" max="5" width="13.75390625" style="1" customWidth="1"/>
    <col min="6" max="6" width="13.125" style="1" customWidth="1"/>
    <col min="7" max="7" width="13.25390625" style="1" customWidth="1"/>
    <col min="8" max="13" width="12.75390625" style="1" customWidth="1"/>
    <col min="14" max="16384" width="9.125" style="1" customWidth="1"/>
  </cols>
  <sheetData>
    <row r="1" spans="1:11" ht="15.75">
      <c r="A1" s="2"/>
      <c r="B1" s="3"/>
      <c r="C1" s="2"/>
      <c r="D1" s="2"/>
      <c r="E1" s="2"/>
      <c r="F1" s="47"/>
      <c r="G1" s="46"/>
      <c r="H1" s="46"/>
      <c r="I1" s="46"/>
      <c r="J1" s="46"/>
      <c r="K1" s="46"/>
    </row>
    <row r="2" spans="1:13" s="2" customFormat="1" ht="39.75" customHeight="1">
      <c r="A2" s="90" t="s">
        <v>119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91"/>
      <c r="M2" s="91"/>
    </row>
    <row r="3" spans="1:13" s="2" customFormat="1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</row>
    <row r="4" spans="1:13" s="77" customFormat="1" ht="18.75" customHeight="1">
      <c r="A4" s="96" t="s">
        <v>114</v>
      </c>
      <c r="B4" s="96"/>
      <c r="C4" s="96"/>
      <c r="D4" s="96"/>
      <c r="E4" s="96"/>
      <c r="F4" s="80">
        <f>SUM(G4:M4)</f>
        <v>8128.9</v>
      </c>
      <c r="G4" s="78">
        <v>967</v>
      </c>
      <c r="H4" s="76">
        <v>2290</v>
      </c>
      <c r="I4" s="76">
        <v>1191</v>
      </c>
      <c r="J4" s="76">
        <v>3484.4</v>
      </c>
      <c r="K4" s="79">
        <v>23</v>
      </c>
      <c r="L4" s="79">
        <v>98.5</v>
      </c>
      <c r="M4" s="79">
        <v>75</v>
      </c>
    </row>
    <row r="5" spans="1:13" s="2" customFormat="1" ht="16.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57"/>
      <c r="M5" s="57"/>
    </row>
    <row r="6" spans="1:13" ht="81" customHeight="1">
      <c r="A6" s="84" t="s">
        <v>23</v>
      </c>
      <c r="B6" s="85"/>
      <c r="C6" s="85"/>
      <c r="D6" s="28" t="s">
        <v>116</v>
      </c>
      <c r="E6" s="28" t="s">
        <v>104</v>
      </c>
      <c r="F6" s="43" t="s">
        <v>105</v>
      </c>
      <c r="G6" s="28" t="s">
        <v>106</v>
      </c>
      <c r="H6" s="28" t="s">
        <v>107</v>
      </c>
      <c r="I6" s="28" t="s">
        <v>108</v>
      </c>
      <c r="J6" s="28" t="s">
        <v>113</v>
      </c>
      <c r="K6" s="28" t="s">
        <v>112</v>
      </c>
      <c r="L6" s="28" t="s">
        <v>109</v>
      </c>
      <c r="M6" s="29" t="s">
        <v>117</v>
      </c>
    </row>
    <row r="7" spans="1:13" ht="15.75">
      <c r="A7" s="18" t="s">
        <v>46</v>
      </c>
      <c r="B7" s="5"/>
      <c r="C7" s="4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31.5">
      <c r="A8" s="19" t="s">
        <v>0</v>
      </c>
      <c r="B8" s="7">
        <v>210</v>
      </c>
      <c r="C8" s="27" t="s">
        <v>26</v>
      </c>
      <c r="D8" s="53">
        <f aca="true" t="shared" si="0" ref="D8:M8">SUM(D9:D11)</f>
        <v>4738</v>
      </c>
      <c r="E8" s="53">
        <f t="shared" si="0"/>
        <v>6459</v>
      </c>
      <c r="F8" s="53">
        <f t="shared" si="0"/>
        <v>5584.4</v>
      </c>
      <c r="G8" s="53">
        <f t="shared" si="0"/>
        <v>471</v>
      </c>
      <c r="H8" s="53">
        <f t="shared" si="0"/>
        <v>947</v>
      </c>
      <c r="I8" s="53">
        <f t="shared" si="0"/>
        <v>682</v>
      </c>
      <c r="J8" s="53">
        <f t="shared" si="0"/>
        <v>3484.4</v>
      </c>
      <c r="K8" s="53">
        <f t="shared" si="0"/>
        <v>0</v>
      </c>
      <c r="L8" s="53">
        <f t="shared" si="0"/>
        <v>0</v>
      </c>
      <c r="M8" s="54">
        <f t="shared" si="0"/>
        <v>0</v>
      </c>
    </row>
    <row r="9" spans="1:13" ht="15.75">
      <c r="A9" s="20" t="s">
        <v>0</v>
      </c>
      <c r="B9" s="9">
        <v>211</v>
      </c>
      <c r="C9" s="10" t="s">
        <v>1</v>
      </c>
      <c r="D9" s="55">
        <f aca="true" t="shared" si="1" ref="D9:M9">SUM(D26,D42,D58)</f>
        <v>3623</v>
      </c>
      <c r="E9" s="55">
        <f t="shared" si="1"/>
        <v>4938</v>
      </c>
      <c r="F9" s="55">
        <f t="shared" si="1"/>
        <v>4120</v>
      </c>
      <c r="G9" s="55">
        <f t="shared" si="1"/>
        <v>441</v>
      </c>
      <c r="H9" s="55">
        <f t="shared" si="1"/>
        <v>788</v>
      </c>
      <c r="I9" s="55">
        <f t="shared" si="1"/>
        <v>682</v>
      </c>
      <c r="J9" s="55">
        <f t="shared" si="1"/>
        <v>2209</v>
      </c>
      <c r="K9" s="55">
        <f t="shared" si="1"/>
        <v>0</v>
      </c>
      <c r="L9" s="55">
        <f t="shared" si="1"/>
        <v>0</v>
      </c>
      <c r="M9" s="48">
        <f t="shared" si="1"/>
        <v>0</v>
      </c>
    </row>
    <row r="10" spans="1:13" ht="15.75">
      <c r="A10" s="20" t="s">
        <v>0</v>
      </c>
      <c r="B10" s="9">
        <v>212</v>
      </c>
      <c r="C10" s="10" t="s">
        <v>2</v>
      </c>
      <c r="D10" s="55">
        <f aca="true" t="shared" si="2" ref="D10:M10">SUM(D27,D43,D59)</f>
        <v>20</v>
      </c>
      <c r="E10" s="55">
        <f t="shared" si="2"/>
        <v>30</v>
      </c>
      <c r="F10" s="55">
        <f t="shared" si="2"/>
        <v>30</v>
      </c>
      <c r="G10" s="55">
        <f t="shared" si="2"/>
        <v>30</v>
      </c>
      <c r="H10" s="55">
        <f t="shared" si="2"/>
        <v>0</v>
      </c>
      <c r="I10" s="55">
        <f t="shared" si="2"/>
        <v>0</v>
      </c>
      <c r="J10" s="55">
        <f t="shared" si="2"/>
        <v>0</v>
      </c>
      <c r="K10" s="55">
        <f t="shared" si="2"/>
        <v>0</v>
      </c>
      <c r="L10" s="55">
        <f t="shared" si="2"/>
        <v>0</v>
      </c>
      <c r="M10" s="48">
        <f t="shared" si="2"/>
        <v>0</v>
      </c>
    </row>
    <row r="11" spans="1:13" ht="15.75">
      <c r="A11" s="20" t="s">
        <v>0</v>
      </c>
      <c r="B11" s="9">
        <v>213</v>
      </c>
      <c r="C11" s="10" t="s">
        <v>3</v>
      </c>
      <c r="D11" s="55">
        <f aca="true" t="shared" si="3" ref="D11:M11">SUM(D28,D44,D60,)</f>
        <v>1095</v>
      </c>
      <c r="E11" s="55">
        <f t="shared" si="3"/>
        <v>1491</v>
      </c>
      <c r="F11" s="55">
        <f t="shared" si="3"/>
        <v>1434.4</v>
      </c>
      <c r="G11" s="55">
        <f t="shared" si="3"/>
        <v>0</v>
      </c>
      <c r="H11" s="55">
        <f t="shared" si="3"/>
        <v>159</v>
      </c>
      <c r="I11" s="55">
        <f t="shared" si="3"/>
        <v>0</v>
      </c>
      <c r="J11" s="55">
        <f t="shared" si="3"/>
        <v>1275.4</v>
      </c>
      <c r="K11" s="55">
        <f t="shared" si="3"/>
        <v>0</v>
      </c>
      <c r="L11" s="55">
        <f t="shared" si="3"/>
        <v>0</v>
      </c>
      <c r="M11" s="48">
        <f t="shared" si="3"/>
        <v>0</v>
      </c>
    </row>
    <row r="12" spans="1:13" ht="15.75">
      <c r="A12" s="19" t="s">
        <v>0</v>
      </c>
      <c r="B12" s="7">
        <v>220</v>
      </c>
      <c r="C12" s="8" t="s">
        <v>4</v>
      </c>
      <c r="D12" s="53">
        <f aca="true" t="shared" si="4" ref="D12:M12">SUM(D13:D18)</f>
        <v>234</v>
      </c>
      <c r="E12" s="53">
        <f t="shared" si="4"/>
        <v>367</v>
      </c>
      <c r="F12" s="53">
        <f t="shared" si="4"/>
        <v>105</v>
      </c>
      <c r="G12" s="53">
        <f t="shared" si="4"/>
        <v>10</v>
      </c>
      <c r="H12" s="53">
        <f t="shared" si="4"/>
        <v>95</v>
      </c>
      <c r="I12" s="53">
        <f t="shared" si="4"/>
        <v>0</v>
      </c>
      <c r="J12" s="53">
        <f t="shared" si="4"/>
        <v>0</v>
      </c>
      <c r="K12" s="53">
        <f t="shared" si="4"/>
        <v>0</v>
      </c>
      <c r="L12" s="53">
        <f t="shared" si="4"/>
        <v>0</v>
      </c>
      <c r="M12" s="54">
        <f t="shared" si="4"/>
        <v>0</v>
      </c>
    </row>
    <row r="13" spans="1:13" ht="15.75">
      <c r="A13" s="20" t="s">
        <v>0</v>
      </c>
      <c r="B13" s="9">
        <v>221</v>
      </c>
      <c r="C13" s="10" t="s">
        <v>5</v>
      </c>
      <c r="D13" s="55">
        <f aca="true" t="shared" si="5" ref="D13:M13">SUM(D30,D46,D62)</f>
        <v>12</v>
      </c>
      <c r="E13" s="55">
        <f t="shared" si="5"/>
        <v>12</v>
      </c>
      <c r="F13" s="55">
        <f t="shared" si="5"/>
        <v>12</v>
      </c>
      <c r="G13" s="55">
        <f t="shared" si="5"/>
        <v>0</v>
      </c>
      <c r="H13" s="55">
        <f t="shared" si="5"/>
        <v>12</v>
      </c>
      <c r="I13" s="55">
        <f t="shared" si="5"/>
        <v>0</v>
      </c>
      <c r="J13" s="55">
        <f t="shared" si="5"/>
        <v>0</v>
      </c>
      <c r="K13" s="55">
        <f t="shared" si="5"/>
        <v>0</v>
      </c>
      <c r="L13" s="55">
        <f t="shared" si="5"/>
        <v>0</v>
      </c>
      <c r="M13" s="48">
        <f t="shared" si="5"/>
        <v>0</v>
      </c>
    </row>
    <row r="14" spans="1:13" ht="15.75">
      <c r="A14" s="20" t="s">
        <v>0</v>
      </c>
      <c r="B14" s="9">
        <v>222</v>
      </c>
      <c r="C14" s="10" t="s">
        <v>6</v>
      </c>
      <c r="D14" s="55">
        <f aca="true" t="shared" si="6" ref="D14:M14">SUM(D31,D47,D63)</f>
        <v>10</v>
      </c>
      <c r="E14" s="55">
        <f t="shared" si="6"/>
        <v>23</v>
      </c>
      <c r="F14" s="55">
        <f t="shared" si="6"/>
        <v>23</v>
      </c>
      <c r="G14" s="55">
        <f t="shared" si="6"/>
        <v>0</v>
      </c>
      <c r="H14" s="55">
        <f t="shared" si="6"/>
        <v>23</v>
      </c>
      <c r="I14" s="55">
        <f t="shared" si="6"/>
        <v>0</v>
      </c>
      <c r="J14" s="55">
        <f t="shared" si="6"/>
        <v>0</v>
      </c>
      <c r="K14" s="55">
        <f t="shared" si="6"/>
        <v>0</v>
      </c>
      <c r="L14" s="55">
        <f t="shared" si="6"/>
        <v>0</v>
      </c>
      <c r="M14" s="48">
        <f t="shared" si="6"/>
        <v>0</v>
      </c>
    </row>
    <row r="15" spans="1:13" ht="15.75">
      <c r="A15" s="20" t="s">
        <v>0</v>
      </c>
      <c r="B15" s="9">
        <v>223</v>
      </c>
      <c r="C15" s="10" t="s">
        <v>7</v>
      </c>
      <c r="D15" s="55">
        <f aca="true" t="shared" si="7" ref="D15:M15">SUM(D32,D48,D64)</f>
        <v>202</v>
      </c>
      <c r="E15" s="55">
        <f t="shared" si="7"/>
        <v>260</v>
      </c>
      <c r="F15" s="55">
        <f t="shared" si="7"/>
        <v>40</v>
      </c>
      <c r="G15" s="55">
        <f t="shared" si="7"/>
        <v>0</v>
      </c>
      <c r="H15" s="55">
        <f t="shared" si="7"/>
        <v>40</v>
      </c>
      <c r="I15" s="55">
        <f t="shared" si="7"/>
        <v>0</v>
      </c>
      <c r="J15" s="55">
        <f t="shared" si="7"/>
        <v>0</v>
      </c>
      <c r="K15" s="55">
        <f t="shared" si="7"/>
        <v>0</v>
      </c>
      <c r="L15" s="55">
        <f t="shared" si="7"/>
        <v>0</v>
      </c>
      <c r="M15" s="48">
        <f t="shared" si="7"/>
        <v>0</v>
      </c>
    </row>
    <row r="16" spans="1:13" ht="15.75">
      <c r="A16" s="20" t="s">
        <v>0</v>
      </c>
      <c r="B16" s="9">
        <v>224</v>
      </c>
      <c r="C16" s="10" t="s">
        <v>8</v>
      </c>
      <c r="D16" s="55">
        <f aca="true" t="shared" si="8" ref="D16:M16">SUM(D33,D49,D65)</f>
        <v>0</v>
      </c>
      <c r="E16" s="55">
        <f t="shared" si="8"/>
        <v>0</v>
      </c>
      <c r="F16" s="55">
        <f t="shared" si="8"/>
        <v>0</v>
      </c>
      <c r="G16" s="55">
        <f t="shared" si="8"/>
        <v>0</v>
      </c>
      <c r="H16" s="55">
        <f t="shared" si="8"/>
        <v>0</v>
      </c>
      <c r="I16" s="55">
        <f t="shared" si="8"/>
        <v>0</v>
      </c>
      <c r="J16" s="55">
        <f t="shared" si="8"/>
        <v>0</v>
      </c>
      <c r="K16" s="55">
        <f t="shared" si="8"/>
        <v>0</v>
      </c>
      <c r="L16" s="55">
        <f t="shared" si="8"/>
        <v>0</v>
      </c>
      <c r="M16" s="48">
        <f t="shared" si="8"/>
        <v>0</v>
      </c>
    </row>
    <row r="17" spans="1:13" ht="15.75">
      <c r="A17" s="20" t="s">
        <v>0</v>
      </c>
      <c r="B17" s="9">
        <v>225</v>
      </c>
      <c r="C17" s="10" t="s">
        <v>9</v>
      </c>
      <c r="D17" s="55">
        <f aca="true" t="shared" si="9" ref="D17:M17">SUM(D34,D50,D66)</f>
        <v>10</v>
      </c>
      <c r="E17" s="55">
        <f t="shared" si="9"/>
        <v>62</v>
      </c>
      <c r="F17" s="55">
        <f t="shared" si="9"/>
        <v>20</v>
      </c>
      <c r="G17" s="55">
        <f t="shared" si="9"/>
        <v>0</v>
      </c>
      <c r="H17" s="55">
        <f t="shared" si="9"/>
        <v>20</v>
      </c>
      <c r="I17" s="55">
        <f t="shared" si="9"/>
        <v>0</v>
      </c>
      <c r="J17" s="55">
        <f t="shared" si="9"/>
        <v>0</v>
      </c>
      <c r="K17" s="55">
        <f t="shared" si="9"/>
        <v>0</v>
      </c>
      <c r="L17" s="55">
        <f t="shared" si="9"/>
        <v>0</v>
      </c>
      <c r="M17" s="48">
        <f t="shared" si="9"/>
        <v>0</v>
      </c>
    </row>
    <row r="18" spans="1:13" ht="15.75">
      <c r="A18" s="20" t="s">
        <v>0</v>
      </c>
      <c r="B18" s="9">
        <v>226</v>
      </c>
      <c r="C18" s="10" t="s">
        <v>10</v>
      </c>
      <c r="D18" s="55">
        <f aca="true" t="shared" si="10" ref="D18:M18">SUM(D35,D51,D67,D78)</f>
        <v>0</v>
      </c>
      <c r="E18" s="55">
        <f t="shared" si="10"/>
        <v>10</v>
      </c>
      <c r="F18" s="55">
        <f t="shared" si="10"/>
        <v>10</v>
      </c>
      <c r="G18" s="55">
        <f t="shared" si="10"/>
        <v>10</v>
      </c>
      <c r="H18" s="55">
        <f t="shared" si="10"/>
        <v>0</v>
      </c>
      <c r="I18" s="55">
        <f t="shared" si="10"/>
        <v>0</v>
      </c>
      <c r="J18" s="55">
        <f t="shared" si="10"/>
        <v>0</v>
      </c>
      <c r="K18" s="55">
        <f t="shared" si="10"/>
        <v>0</v>
      </c>
      <c r="L18" s="55">
        <f t="shared" si="10"/>
        <v>0</v>
      </c>
      <c r="M18" s="48">
        <f t="shared" si="10"/>
        <v>0</v>
      </c>
    </row>
    <row r="19" spans="1:13" ht="31.5">
      <c r="A19" s="19" t="s">
        <v>0</v>
      </c>
      <c r="B19" s="7">
        <v>251</v>
      </c>
      <c r="C19" s="27" t="s">
        <v>67</v>
      </c>
      <c r="D19" s="53">
        <f aca="true" t="shared" si="11" ref="D19:M19">SUM(D68,D74)</f>
        <v>0</v>
      </c>
      <c r="E19" s="53">
        <f t="shared" si="11"/>
        <v>703</v>
      </c>
      <c r="F19" s="53">
        <f t="shared" si="11"/>
        <v>0</v>
      </c>
      <c r="G19" s="53">
        <f t="shared" si="11"/>
        <v>0</v>
      </c>
      <c r="H19" s="53">
        <f t="shared" si="11"/>
        <v>0</v>
      </c>
      <c r="I19" s="53">
        <f t="shared" si="11"/>
        <v>0</v>
      </c>
      <c r="J19" s="53">
        <f t="shared" si="11"/>
        <v>0</v>
      </c>
      <c r="K19" s="53">
        <f t="shared" si="11"/>
        <v>0</v>
      </c>
      <c r="L19" s="53">
        <f t="shared" si="11"/>
        <v>0</v>
      </c>
      <c r="M19" s="54">
        <f t="shared" si="11"/>
        <v>0</v>
      </c>
    </row>
    <row r="20" spans="1:13" ht="15.75">
      <c r="A20" s="19" t="s">
        <v>0</v>
      </c>
      <c r="B20" s="7">
        <v>290</v>
      </c>
      <c r="C20" s="8" t="s">
        <v>11</v>
      </c>
      <c r="D20" s="53">
        <f aca="true" t="shared" si="12" ref="D20:M20">SUM(D36,D52,D69,D76,D77,D79)</f>
        <v>4</v>
      </c>
      <c r="E20" s="53">
        <f t="shared" si="12"/>
        <v>140</v>
      </c>
      <c r="F20" s="53">
        <f t="shared" si="12"/>
        <v>140</v>
      </c>
      <c r="G20" s="53">
        <f t="shared" si="12"/>
        <v>14</v>
      </c>
      <c r="H20" s="53">
        <f t="shared" si="12"/>
        <v>126</v>
      </c>
      <c r="I20" s="53">
        <f t="shared" si="12"/>
        <v>0</v>
      </c>
      <c r="J20" s="53">
        <f t="shared" si="12"/>
        <v>0</v>
      </c>
      <c r="K20" s="53">
        <f t="shared" si="12"/>
        <v>0</v>
      </c>
      <c r="L20" s="53">
        <f t="shared" si="12"/>
        <v>0</v>
      </c>
      <c r="M20" s="54">
        <f t="shared" si="12"/>
        <v>0</v>
      </c>
    </row>
    <row r="21" spans="1:13" ht="15.75">
      <c r="A21" s="19" t="s">
        <v>0</v>
      </c>
      <c r="B21" s="7">
        <v>300</v>
      </c>
      <c r="C21" s="8" t="s">
        <v>12</v>
      </c>
      <c r="D21" s="53">
        <f aca="true" t="shared" si="13" ref="D21:M21">SUM(D22:D23)</f>
        <v>0</v>
      </c>
      <c r="E21" s="53">
        <f t="shared" si="13"/>
        <v>508</v>
      </c>
      <c r="F21" s="53">
        <f t="shared" si="13"/>
        <v>210</v>
      </c>
      <c r="G21" s="53">
        <f t="shared" si="13"/>
        <v>0</v>
      </c>
      <c r="H21" s="53">
        <f t="shared" si="13"/>
        <v>122</v>
      </c>
      <c r="I21" s="53">
        <f t="shared" si="13"/>
        <v>0</v>
      </c>
      <c r="J21" s="53">
        <f t="shared" si="13"/>
        <v>0</v>
      </c>
      <c r="K21" s="53">
        <f t="shared" si="13"/>
        <v>0</v>
      </c>
      <c r="L21" s="53">
        <f t="shared" si="13"/>
        <v>0</v>
      </c>
      <c r="M21" s="54">
        <f t="shared" si="13"/>
        <v>0</v>
      </c>
    </row>
    <row r="22" spans="1:13" ht="15.75">
      <c r="A22" s="20" t="s">
        <v>0</v>
      </c>
      <c r="B22" s="9">
        <v>310</v>
      </c>
      <c r="C22" s="10" t="s">
        <v>13</v>
      </c>
      <c r="D22" s="55">
        <f aca="true" t="shared" si="14" ref="D22:M22">SUM(D38,D54,D71,D80)</f>
        <v>0</v>
      </c>
      <c r="E22" s="55">
        <f t="shared" si="14"/>
        <v>277</v>
      </c>
      <c r="F22" s="55">
        <f t="shared" si="14"/>
        <v>100</v>
      </c>
      <c r="G22" s="55">
        <f t="shared" si="14"/>
        <v>0</v>
      </c>
      <c r="H22" s="55">
        <f t="shared" si="14"/>
        <v>100</v>
      </c>
      <c r="I22" s="55">
        <f t="shared" si="14"/>
        <v>0</v>
      </c>
      <c r="J22" s="55">
        <f t="shared" si="14"/>
        <v>0</v>
      </c>
      <c r="K22" s="55">
        <f t="shared" si="14"/>
        <v>0</v>
      </c>
      <c r="L22" s="55">
        <f t="shared" si="14"/>
        <v>0</v>
      </c>
      <c r="M22" s="48">
        <f t="shared" si="14"/>
        <v>0</v>
      </c>
    </row>
    <row r="23" spans="1:13" ht="15.75">
      <c r="A23" s="20" t="s">
        <v>0</v>
      </c>
      <c r="B23" s="9">
        <v>340</v>
      </c>
      <c r="C23" s="10" t="s">
        <v>14</v>
      </c>
      <c r="D23" s="55">
        <f aca="true" t="shared" si="15" ref="D23:M23">SUM(D39,D55,D72,D81)</f>
        <v>0</v>
      </c>
      <c r="E23" s="55">
        <f t="shared" si="15"/>
        <v>231</v>
      </c>
      <c r="F23" s="55">
        <f t="shared" si="15"/>
        <v>110</v>
      </c>
      <c r="G23" s="55">
        <v>0</v>
      </c>
      <c r="H23" s="55">
        <f t="shared" si="15"/>
        <v>22</v>
      </c>
      <c r="I23" s="55">
        <f t="shared" si="15"/>
        <v>0</v>
      </c>
      <c r="J23" s="55">
        <f t="shared" si="15"/>
        <v>0</v>
      </c>
      <c r="K23" s="55">
        <f t="shared" si="15"/>
        <v>0</v>
      </c>
      <c r="L23" s="55">
        <f t="shared" si="15"/>
        <v>0</v>
      </c>
      <c r="M23" s="48">
        <f t="shared" si="15"/>
        <v>0</v>
      </c>
    </row>
    <row r="24" spans="1:13" ht="15.75">
      <c r="A24" s="21" t="s">
        <v>16</v>
      </c>
      <c r="B24" s="11"/>
      <c r="C24" s="12"/>
      <c r="D24" s="49">
        <f aca="true" t="shared" si="16" ref="D24:M24">SUM(D8,D12,D19,D20,D21,)</f>
        <v>4976</v>
      </c>
      <c r="E24" s="49">
        <f t="shared" si="16"/>
        <v>8177</v>
      </c>
      <c r="F24" s="49">
        <f t="shared" si="16"/>
        <v>6039.4</v>
      </c>
      <c r="G24" s="49">
        <f t="shared" si="16"/>
        <v>495</v>
      </c>
      <c r="H24" s="49">
        <f t="shared" si="16"/>
        <v>1290</v>
      </c>
      <c r="I24" s="49">
        <f t="shared" si="16"/>
        <v>682</v>
      </c>
      <c r="J24" s="49">
        <f t="shared" si="16"/>
        <v>3484.4</v>
      </c>
      <c r="K24" s="49">
        <f t="shared" si="16"/>
        <v>0</v>
      </c>
      <c r="L24" s="49">
        <f t="shared" si="16"/>
        <v>0</v>
      </c>
      <c r="M24" s="50">
        <f t="shared" si="16"/>
        <v>0</v>
      </c>
    </row>
    <row r="25" spans="1:13" ht="31.5">
      <c r="A25" s="26" t="s">
        <v>15</v>
      </c>
      <c r="B25" s="7">
        <v>210</v>
      </c>
      <c r="C25" s="27" t="s">
        <v>26</v>
      </c>
      <c r="D25" s="53">
        <f aca="true" t="shared" si="17" ref="D25:M25">SUM(D26:D28)</f>
        <v>871</v>
      </c>
      <c r="E25" s="53">
        <f t="shared" si="17"/>
        <v>923</v>
      </c>
      <c r="F25" s="53">
        <f t="shared" si="17"/>
        <v>923</v>
      </c>
      <c r="G25" s="53">
        <f t="shared" si="17"/>
        <v>0</v>
      </c>
      <c r="H25" s="53">
        <f t="shared" si="17"/>
        <v>0</v>
      </c>
      <c r="I25" s="53">
        <f t="shared" si="17"/>
        <v>0</v>
      </c>
      <c r="J25" s="53">
        <f t="shared" si="17"/>
        <v>923</v>
      </c>
      <c r="K25" s="53">
        <f t="shared" si="17"/>
        <v>0</v>
      </c>
      <c r="L25" s="53">
        <f t="shared" si="17"/>
        <v>0</v>
      </c>
      <c r="M25" s="54">
        <f t="shared" si="17"/>
        <v>0</v>
      </c>
    </row>
    <row r="26" spans="1:13" ht="15.75">
      <c r="A26" s="30" t="s">
        <v>15</v>
      </c>
      <c r="B26" s="9">
        <v>211</v>
      </c>
      <c r="C26" s="10" t="s">
        <v>1</v>
      </c>
      <c r="D26" s="58">
        <v>670</v>
      </c>
      <c r="E26" s="58">
        <v>709</v>
      </c>
      <c r="F26" s="55">
        <f>SUM(G26:M26)</f>
        <v>709</v>
      </c>
      <c r="G26" s="58"/>
      <c r="H26" s="58"/>
      <c r="I26" s="58"/>
      <c r="J26" s="58">
        <v>709</v>
      </c>
      <c r="K26" s="58"/>
      <c r="L26" s="58"/>
      <c r="M26" s="65"/>
    </row>
    <row r="27" spans="1:13" ht="15.75" hidden="1">
      <c r="A27" s="30" t="s">
        <v>15</v>
      </c>
      <c r="B27" s="9">
        <v>212</v>
      </c>
      <c r="C27" s="10" t="s">
        <v>2</v>
      </c>
      <c r="D27" s="58"/>
      <c r="E27" s="58"/>
      <c r="F27" s="55">
        <f>SUM(G27:M27)</f>
        <v>0</v>
      </c>
      <c r="G27" s="58"/>
      <c r="H27" s="58"/>
      <c r="I27" s="58"/>
      <c r="J27" s="58"/>
      <c r="K27" s="58"/>
      <c r="L27" s="58"/>
      <c r="M27" s="65"/>
    </row>
    <row r="28" spans="1:13" ht="15.75">
      <c r="A28" s="30" t="s">
        <v>15</v>
      </c>
      <c r="B28" s="9">
        <v>213</v>
      </c>
      <c r="C28" s="10" t="s">
        <v>3</v>
      </c>
      <c r="D28" s="58">
        <v>201</v>
      </c>
      <c r="E28" s="58">
        <v>214</v>
      </c>
      <c r="F28" s="55">
        <f>SUM(G28:M28)</f>
        <v>214</v>
      </c>
      <c r="G28" s="58"/>
      <c r="H28" s="58"/>
      <c r="I28" s="58"/>
      <c r="J28" s="58">
        <v>214</v>
      </c>
      <c r="K28" s="58"/>
      <c r="L28" s="58"/>
      <c r="M28" s="65"/>
    </row>
    <row r="29" spans="1:13" ht="15.75">
      <c r="A29" s="26" t="s">
        <v>15</v>
      </c>
      <c r="B29" s="7">
        <v>220</v>
      </c>
      <c r="C29" s="8" t="s">
        <v>4</v>
      </c>
      <c r="D29" s="53">
        <f aca="true" t="shared" si="18" ref="D29:M29">SUM(D30:D35)</f>
        <v>0</v>
      </c>
      <c r="E29" s="53">
        <f t="shared" si="18"/>
        <v>0</v>
      </c>
      <c r="F29" s="53">
        <f t="shared" si="18"/>
        <v>0</v>
      </c>
      <c r="G29" s="53">
        <f t="shared" si="18"/>
        <v>0</v>
      </c>
      <c r="H29" s="53">
        <f t="shared" si="18"/>
        <v>0</v>
      </c>
      <c r="I29" s="53">
        <f t="shared" si="18"/>
        <v>0</v>
      </c>
      <c r="J29" s="53">
        <f t="shared" si="18"/>
        <v>0</v>
      </c>
      <c r="K29" s="53">
        <f t="shared" si="18"/>
        <v>0</v>
      </c>
      <c r="L29" s="53">
        <f t="shared" si="18"/>
        <v>0</v>
      </c>
      <c r="M29" s="54">
        <f t="shared" si="18"/>
        <v>0</v>
      </c>
    </row>
    <row r="30" spans="1:13" ht="15.75" hidden="1">
      <c r="A30" s="30" t="s">
        <v>15</v>
      </c>
      <c r="B30" s="9">
        <v>221</v>
      </c>
      <c r="C30" s="10" t="s">
        <v>5</v>
      </c>
      <c r="D30" s="58"/>
      <c r="E30" s="58"/>
      <c r="F30" s="55">
        <f aca="true" t="shared" si="19" ref="F30:F36">SUM(G30:M30)</f>
        <v>0</v>
      </c>
      <c r="G30" s="58"/>
      <c r="H30" s="58"/>
      <c r="I30" s="58"/>
      <c r="J30" s="58"/>
      <c r="K30" s="58"/>
      <c r="L30" s="58"/>
      <c r="M30" s="65"/>
    </row>
    <row r="31" spans="1:13" ht="15.75" hidden="1">
      <c r="A31" s="30" t="s">
        <v>15</v>
      </c>
      <c r="B31" s="9">
        <v>222</v>
      </c>
      <c r="C31" s="10" t="s">
        <v>6</v>
      </c>
      <c r="D31" s="58"/>
      <c r="E31" s="58"/>
      <c r="F31" s="55">
        <f t="shared" si="19"/>
        <v>0</v>
      </c>
      <c r="G31" s="58"/>
      <c r="H31" s="58"/>
      <c r="I31" s="58"/>
      <c r="J31" s="58"/>
      <c r="K31" s="58"/>
      <c r="L31" s="58"/>
      <c r="M31" s="65"/>
    </row>
    <row r="32" spans="1:13" ht="15.75" hidden="1">
      <c r="A32" s="30" t="s">
        <v>15</v>
      </c>
      <c r="B32" s="9">
        <v>223</v>
      </c>
      <c r="C32" s="10" t="s">
        <v>7</v>
      </c>
      <c r="D32" s="58"/>
      <c r="E32" s="58"/>
      <c r="F32" s="55">
        <f t="shared" si="19"/>
        <v>0</v>
      </c>
      <c r="G32" s="58"/>
      <c r="H32" s="58"/>
      <c r="I32" s="58"/>
      <c r="J32" s="58"/>
      <c r="K32" s="58"/>
      <c r="L32" s="58"/>
      <c r="M32" s="65"/>
    </row>
    <row r="33" spans="1:13" ht="15.75" hidden="1">
      <c r="A33" s="30" t="s">
        <v>15</v>
      </c>
      <c r="B33" s="9">
        <v>224</v>
      </c>
      <c r="C33" s="10" t="s">
        <v>8</v>
      </c>
      <c r="D33" s="58"/>
      <c r="E33" s="58"/>
      <c r="F33" s="55">
        <f t="shared" si="19"/>
        <v>0</v>
      </c>
      <c r="G33" s="58"/>
      <c r="H33" s="58"/>
      <c r="I33" s="58"/>
      <c r="J33" s="58"/>
      <c r="K33" s="58"/>
      <c r="L33" s="58"/>
      <c r="M33" s="65"/>
    </row>
    <row r="34" spans="1:13" ht="15.75" hidden="1">
      <c r="A34" s="30" t="s">
        <v>15</v>
      </c>
      <c r="B34" s="9">
        <v>225</v>
      </c>
      <c r="C34" s="10" t="s">
        <v>9</v>
      </c>
      <c r="D34" s="58"/>
      <c r="E34" s="58"/>
      <c r="F34" s="55">
        <f t="shared" si="19"/>
        <v>0</v>
      </c>
      <c r="G34" s="58"/>
      <c r="H34" s="58"/>
      <c r="I34" s="58"/>
      <c r="J34" s="58"/>
      <c r="K34" s="58"/>
      <c r="L34" s="58"/>
      <c r="M34" s="65"/>
    </row>
    <row r="35" spans="1:13" ht="15.75" hidden="1">
      <c r="A35" s="30" t="s">
        <v>15</v>
      </c>
      <c r="B35" s="9">
        <v>226</v>
      </c>
      <c r="C35" s="10" t="s">
        <v>10</v>
      </c>
      <c r="D35" s="58"/>
      <c r="E35" s="58"/>
      <c r="F35" s="55">
        <f t="shared" si="19"/>
        <v>0</v>
      </c>
      <c r="G35" s="58"/>
      <c r="H35" s="58"/>
      <c r="I35" s="58"/>
      <c r="J35" s="58"/>
      <c r="K35" s="58"/>
      <c r="L35" s="58"/>
      <c r="M35" s="65"/>
    </row>
    <row r="36" spans="1:13" s="44" customFormat="1" ht="15.75" hidden="1">
      <c r="A36" s="26" t="s">
        <v>15</v>
      </c>
      <c r="B36" s="7">
        <v>290</v>
      </c>
      <c r="C36" s="8" t="s">
        <v>11</v>
      </c>
      <c r="D36" s="66"/>
      <c r="E36" s="66"/>
      <c r="F36" s="53">
        <f t="shared" si="19"/>
        <v>0</v>
      </c>
      <c r="G36" s="66"/>
      <c r="H36" s="66"/>
      <c r="I36" s="66"/>
      <c r="J36" s="66"/>
      <c r="K36" s="66"/>
      <c r="L36" s="66"/>
      <c r="M36" s="67"/>
    </row>
    <row r="37" spans="1:13" ht="15.75" hidden="1">
      <c r="A37" s="26" t="s">
        <v>15</v>
      </c>
      <c r="B37" s="7">
        <v>300</v>
      </c>
      <c r="C37" s="8" t="s">
        <v>12</v>
      </c>
      <c r="D37" s="53">
        <f aca="true" t="shared" si="20" ref="D37:M37">SUM(D38:D39)</f>
        <v>0</v>
      </c>
      <c r="E37" s="53">
        <f t="shared" si="20"/>
        <v>0</v>
      </c>
      <c r="F37" s="53">
        <f t="shared" si="20"/>
        <v>0</v>
      </c>
      <c r="G37" s="53">
        <f t="shared" si="20"/>
        <v>0</v>
      </c>
      <c r="H37" s="53">
        <f t="shared" si="20"/>
        <v>0</v>
      </c>
      <c r="I37" s="53">
        <f t="shared" si="20"/>
        <v>0</v>
      </c>
      <c r="J37" s="53">
        <f t="shared" si="20"/>
        <v>0</v>
      </c>
      <c r="K37" s="53">
        <f t="shared" si="20"/>
        <v>0</v>
      </c>
      <c r="L37" s="53">
        <f t="shared" si="20"/>
        <v>0</v>
      </c>
      <c r="M37" s="54">
        <f t="shared" si="20"/>
        <v>0</v>
      </c>
    </row>
    <row r="38" spans="1:13" ht="15.75" hidden="1">
      <c r="A38" s="30" t="s">
        <v>15</v>
      </c>
      <c r="B38" s="9">
        <v>310</v>
      </c>
      <c r="C38" s="10" t="s">
        <v>13</v>
      </c>
      <c r="D38" s="58"/>
      <c r="E38" s="58"/>
      <c r="F38" s="55">
        <f>SUM(G38:M38)</f>
        <v>0</v>
      </c>
      <c r="G38" s="58"/>
      <c r="H38" s="58"/>
      <c r="I38" s="58"/>
      <c r="J38" s="58"/>
      <c r="K38" s="58"/>
      <c r="L38" s="58"/>
      <c r="M38" s="65"/>
    </row>
    <row r="39" spans="1:13" ht="15.75" hidden="1">
      <c r="A39" s="30" t="s">
        <v>15</v>
      </c>
      <c r="B39" s="9">
        <v>340</v>
      </c>
      <c r="C39" s="10" t="s">
        <v>14</v>
      </c>
      <c r="D39" s="58"/>
      <c r="E39" s="58"/>
      <c r="F39" s="55">
        <f>SUM(G39:M39)</f>
        <v>0</v>
      </c>
      <c r="G39" s="58"/>
      <c r="H39" s="58"/>
      <c r="I39" s="58"/>
      <c r="J39" s="58"/>
      <c r="K39" s="58"/>
      <c r="L39" s="58"/>
      <c r="M39" s="65"/>
    </row>
    <row r="40" spans="1:13" ht="15.75">
      <c r="A40" s="22"/>
      <c r="B40" s="11"/>
      <c r="C40" s="6" t="s">
        <v>17</v>
      </c>
      <c r="D40" s="49">
        <f aca="true" t="shared" si="21" ref="D40:M40">SUM(D25,D29,D36,D37)</f>
        <v>871</v>
      </c>
      <c r="E40" s="49">
        <f t="shared" si="21"/>
        <v>923</v>
      </c>
      <c r="F40" s="49">
        <f t="shared" si="21"/>
        <v>923</v>
      </c>
      <c r="G40" s="49">
        <f t="shared" si="21"/>
        <v>0</v>
      </c>
      <c r="H40" s="49">
        <f t="shared" si="21"/>
        <v>0</v>
      </c>
      <c r="I40" s="49">
        <f t="shared" si="21"/>
        <v>0</v>
      </c>
      <c r="J40" s="49">
        <f t="shared" si="21"/>
        <v>923</v>
      </c>
      <c r="K40" s="49">
        <f t="shared" si="21"/>
        <v>0</v>
      </c>
      <c r="L40" s="49">
        <f t="shared" si="21"/>
        <v>0</v>
      </c>
      <c r="M40" s="50">
        <f t="shared" si="21"/>
        <v>0</v>
      </c>
    </row>
    <row r="41" spans="1:13" ht="31.5">
      <c r="A41" s="26" t="s">
        <v>18</v>
      </c>
      <c r="B41" s="7">
        <v>210</v>
      </c>
      <c r="C41" s="27" t="s">
        <v>26</v>
      </c>
      <c r="D41" s="53">
        <f aca="true" t="shared" si="22" ref="D41:M41">SUM(D42:D44)</f>
        <v>648</v>
      </c>
      <c r="E41" s="53">
        <f t="shared" si="22"/>
        <v>685</v>
      </c>
      <c r="F41" s="53">
        <f t="shared" si="22"/>
        <v>685</v>
      </c>
      <c r="G41" s="53">
        <f t="shared" si="22"/>
        <v>0</v>
      </c>
      <c r="H41" s="53">
        <f t="shared" si="22"/>
        <v>685</v>
      </c>
      <c r="I41" s="53">
        <f t="shared" si="22"/>
        <v>0</v>
      </c>
      <c r="J41" s="53">
        <f t="shared" si="22"/>
        <v>0</v>
      </c>
      <c r="K41" s="53">
        <f t="shared" si="22"/>
        <v>0</v>
      </c>
      <c r="L41" s="53">
        <f t="shared" si="22"/>
        <v>0</v>
      </c>
      <c r="M41" s="54">
        <f t="shared" si="22"/>
        <v>0</v>
      </c>
    </row>
    <row r="42" spans="1:13" ht="15.75">
      <c r="A42" s="30" t="s">
        <v>18</v>
      </c>
      <c r="B42" s="9">
        <v>211</v>
      </c>
      <c r="C42" s="10" t="s">
        <v>1</v>
      </c>
      <c r="D42" s="58">
        <v>498</v>
      </c>
      <c r="E42" s="58">
        <v>526</v>
      </c>
      <c r="F42" s="55">
        <f>SUM(G42:M42)</f>
        <v>526</v>
      </c>
      <c r="G42" s="58"/>
      <c r="H42" s="58">
        <v>526</v>
      </c>
      <c r="I42" s="58"/>
      <c r="J42" s="58"/>
      <c r="K42" s="58"/>
      <c r="L42" s="58"/>
      <c r="M42" s="65"/>
    </row>
    <row r="43" spans="1:13" ht="15.75" hidden="1">
      <c r="A43" s="30" t="s">
        <v>18</v>
      </c>
      <c r="B43" s="9">
        <v>212</v>
      </c>
      <c r="C43" s="10" t="s">
        <v>2</v>
      </c>
      <c r="D43" s="58"/>
      <c r="E43" s="58"/>
      <c r="F43" s="55">
        <f>SUM(G43:M43)</f>
        <v>0</v>
      </c>
      <c r="G43" s="58"/>
      <c r="H43" s="58"/>
      <c r="I43" s="58"/>
      <c r="J43" s="58"/>
      <c r="K43" s="58"/>
      <c r="L43" s="58"/>
      <c r="M43" s="65"/>
    </row>
    <row r="44" spans="1:13" ht="15.75">
      <c r="A44" s="30" t="s">
        <v>18</v>
      </c>
      <c r="B44" s="9">
        <v>213</v>
      </c>
      <c r="C44" s="10" t="s">
        <v>3</v>
      </c>
      <c r="D44" s="58">
        <v>150</v>
      </c>
      <c r="E44" s="58">
        <v>159</v>
      </c>
      <c r="F44" s="55">
        <f>SUM(G44:M44)</f>
        <v>159</v>
      </c>
      <c r="G44" s="58"/>
      <c r="H44" s="58">
        <v>159</v>
      </c>
      <c r="I44" s="58"/>
      <c r="J44" s="58"/>
      <c r="K44" s="58"/>
      <c r="L44" s="58"/>
      <c r="M44" s="65"/>
    </row>
    <row r="45" spans="1:13" ht="15.75" hidden="1">
      <c r="A45" s="26" t="s">
        <v>18</v>
      </c>
      <c r="B45" s="7">
        <v>220</v>
      </c>
      <c r="C45" s="8" t="s">
        <v>4</v>
      </c>
      <c r="D45" s="53">
        <f aca="true" t="shared" si="23" ref="D45:M45">SUM(D46:D51)</f>
        <v>0</v>
      </c>
      <c r="E45" s="53">
        <f t="shared" si="23"/>
        <v>0</v>
      </c>
      <c r="F45" s="53">
        <f t="shared" si="23"/>
        <v>0</v>
      </c>
      <c r="G45" s="53">
        <f t="shared" si="23"/>
        <v>0</v>
      </c>
      <c r="H45" s="53">
        <f t="shared" si="23"/>
        <v>0</v>
      </c>
      <c r="I45" s="53">
        <f t="shared" si="23"/>
        <v>0</v>
      </c>
      <c r="J45" s="53">
        <f t="shared" si="23"/>
        <v>0</v>
      </c>
      <c r="K45" s="53">
        <f t="shared" si="23"/>
        <v>0</v>
      </c>
      <c r="L45" s="53">
        <f t="shared" si="23"/>
        <v>0</v>
      </c>
      <c r="M45" s="54">
        <f t="shared" si="23"/>
        <v>0</v>
      </c>
    </row>
    <row r="46" spans="1:13" ht="15.75" hidden="1">
      <c r="A46" s="30" t="s">
        <v>18</v>
      </c>
      <c r="B46" s="9">
        <v>221</v>
      </c>
      <c r="C46" s="10" t="s">
        <v>5</v>
      </c>
      <c r="D46" s="58"/>
      <c r="E46" s="58"/>
      <c r="F46" s="55">
        <f aca="true" t="shared" si="24" ref="F46:F52">SUM(G46:M46)</f>
        <v>0</v>
      </c>
      <c r="G46" s="58"/>
      <c r="H46" s="58"/>
      <c r="I46" s="58"/>
      <c r="J46" s="58"/>
      <c r="K46" s="58"/>
      <c r="L46" s="58"/>
      <c r="M46" s="65"/>
    </row>
    <row r="47" spans="1:13" ht="15.75" hidden="1">
      <c r="A47" s="30" t="s">
        <v>18</v>
      </c>
      <c r="B47" s="9">
        <v>222</v>
      </c>
      <c r="C47" s="10" t="s">
        <v>6</v>
      </c>
      <c r="D47" s="58"/>
      <c r="E47" s="58"/>
      <c r="F47" s="55">
        <f t="shared" si="24"/>
        <v>0</v>
      </c>
      <c r="G47" s="58"/>
      <c r="H47" s="58"/>
      <c r="I47" s="58"/>
      <c r="J47" s="58"/>
      <c r="K47" s="58"/>
      <c r="L47" s="58"/>
      <c r="M47" s="65"/>
    </row>
    <row r="48" spans="1:13" ht="15.75" hidden="1">
      <c r="A48" s="30" t="s">
        <v>18</v>
      </c>
      <c r="B48" s="9">
        <v>223</v>
      </c>
      <c r="C48" s="10" t="s">
        <v>7</v>
      </c>
      <c r="D48" s="58"/>
      <c r="E48" s="58"/>
      <c r="F48" s="55">
        <f t="shared" si="24"/>
        <v>0</v>
      </c>
      <c r="G48" s="58"/>
      <c r="H48" s="58"/>
      <c r="I48" s="58"/>
      <c r="J48" s="58"/>
      <c r="K48" s="58"/>
      <c r="L48" s="58"/>
      <c r="M48" s="65"/>
    </row>
    <row r="49" spans="1:13" ht="15.75" hidden="1">
      <c r="A49" s="30" t="s">
        <v>18</v>
      </c>
      <c r="B49" s="9">
        <v>224</v>
      </c>
      <c r="C49" s="10" t="s">
        <v>8</v>
      </c>
      <c r="D49" s="58"/>
      <c r="E49" s="58"/>
      <c r="F49" s="55">
        <f t="shared" si="24"/>
        <v>0</v>
      </c>
      <c r="G49" s="58"/>
      <c r="H49" s="58"/>
      <c r="I49" s="58"/>
      <c r="J49" s="58"/>
      <c r="K49" s="58"/>
      <c r="L49" s="58"/>
      <c r="M49" s="65"/>
    </row>
    <row r="50" spans="1:13" ht="15.75" hidden="1">
      <c r="A50" s="30" t="s">
        <v>18</v>
      </c>
      <c r="B50" s="9">
        <v>225</v>
      </c>
      <c r="C50" s="10" t="s">
        <v>9</v>
      </c>
      <c r="D50" s="58"/>
      <c r="E50" s="58"/>
      <c r="F50" s="55">
        <f t="shared" si="24"/>
        <v>0</v>
      </c>
      <c r="G50" s="58"/>
      <c r="H50" s="58"/>
      <c r="I50" s="58"/>
      <c r="J50" s="58"/>
      <c r="K50" s="58"/>
      <c r="L50" s="58"/>
      <c r="M50" s="65"/>
    </row>
    <row r="51" spans="1:13" ht="15.75" hidden="1">
      <c r="A51" s="30" t="s">
        <v>18</v>
      </c>
      <c r="B51" s="9">
        <v>226</v>
      </c>
      <c r="C51" s="10" t="s">
        <v>10</v>
      </c>
      <c r="D51" s="58"/>
      <c r="E51" s="58"/>
      <c r="F51" s="55">
        <f t="shared" si="24"/>
        <v>0</v>
      </c>
      <c r="G51" s="58"/>
      <c r="H51" s="58"/>
      <c r="I51" s="58"/>
      <c r="J51" s="58"/>
      <c r="K51" s="58"/>
      <c r="L51" s="58"/>
      <c r="M51" s="65"/>
    </row>
    <row r="52" spans="1:13" s="44" customFormat="1" ht="15.75">
      <c r="A52" s="26" t="s">
        <v>18</v>
      </c>
      <c r="B52" s="7">
        <v>290</v>
      </c>
      <c r="C52" s="8" t="s">
        <v>11</v>
      </c>
      <c r="D52" s="66">
        <v>4</v>
      </c>
      <c r="E52" s="66">
        <v>4</v>
      </c>
      <c r="F52" s="53">
        <f t="shared" si="24"/>
        <v>4</v>
      </c>
      <c r="G52" s="66">
        <v>4</v>
      </c>
      <c r="H52" s="66"/>
      <c r="I52" s="66"/>
      <c r="J52" s="66"/>
      <c r="K52" s="66"/>
      <c r="L52" s="66"/>
      <c r="M52" s="67"/>
    </row>
    <row r="53" spans="1:13" ht="15.75" hidden="1">
      <c r="A53" s="26" t="s">
        <v>18</v>
      </c>
      <c r="B53" s="7">
        <v>300</v>
      </c>
      <c r="C53" s="27" t="s">
        <v>12</v>
      </c>
      <c r="D53" s="53">
        <f aca="true" t="shared" si="25" ref="D53:M53">SUM(D54:D55)</f>
        <v>0</v>
      </c>
      <c r="E53" s="53">
        <f t="shared" si="25"/>
        <v>0</v>
      </c>
      <c r="F53" s="53">
        <f t="shared" si="25"/>
        <v>0</v>
      </c>
      <c r="G53" s="53">
        <f t="shared" si="25"/>
        <v>0</v>
      </c>
      <c r="H53" s="53">
        <f t="shared" si="25"/>
        <v>0</v>
      </c>
      <c r="I53" s="53">
        <f t="shared" si="25"/>
        <v>0</v>
      </c>
      <c r="J53" s="53">
        <f t="shared" si="25"/>
        <v>0</v>
      </c>
      <c r="K53" s="53">
        <f t="shared" si="25"/>
        <v>0</v>
      </c>
      <c r="L53" s="53">
        <f t="shared" si="25"/>
        <v>0</v>
      </c>
      <c r="M53" s="54">
        <f t="shared" si="25"/>
        <v>0</v>
      </c>
    </row>
    <row r="54" spans="1:13" ht="15.75" hidden="1">
      <c r="A54" s="30" t="s">
        <v>18</v>
      </c>
      <c r="B54" s="9">
        <v>310</v>
      </c>
      <c r="C54" s="10" t="s">
        <v>13</v>
      </c>
      <c r="D54" s="58"/>
      <c r="E54" s="58"/>
      <c r="F54" s="55">
        <f>SUM(G54:M54)</f>
        <v>0</v>
      </c>
      <c r="G54" s="58"/>
      <c r="H54" s="58"/>
      <c r="I54" s="58"/>
      <c r="J54" s="58"/>
      <c r="K54" s="58"/>
      <c r="L54" s="58"/>
      <c r="M54" s="65"/>
    </row>
    <row r="55" spans="1:13" ht="15.75" hidden="1">
      <c r="A55" s="30" t="s">
        <v>18</v>
      </c>
      <c r="B55" s="9">
        <v>340</v>
      </c>
      <c r="C55" s="10" t="s">
        <v>14</v>
      </c>
      <c r="D55" s="58"/>
      <c r="E55" s="58"/>
      <c r="F55" s="55">
        <f>SUM(G55:M55)</f>
        <v>0</v>
      </c>
      <c r="G55" s="58"/>
      <c r="H55" s="58"/>
      <c r="I55" s="58"/>
      <c r="J55" s="58"/>
      <c r="K55" s="58"/>
      <c r="L55" s="58"/>
      <c r="M55" s="65"/>
    </row>
    <row r="56" spans="1:13" ht="15.75">
      <c r="A56" s="22"/>
      <c r="B56" s="11"/>
      <c r="C56" s="6" t="s">
        <v>17</v>
      </c>
      <c r="D56" s="49">
        <f aca="true" t="shared" si="26" ref="D56:M56">SUM(D41,D45,D52,D53)</f>
        <v>652</v>
      </c>
      <c r="E56" s="49">
        <f t="shared" si="26"/>
        <v>689</v>
      </c>
      <c r="F56" s="49">
        <f t="shared" si="26"/>
        <v>689</v>
      </c>
      <c r="G56" s="49">
        <f t="shared" si="26"/>
        <v>4</v>
      </c>
      <c r="H56" s="49">
        <f t="shared" si="26"/>
        <v>685</v>
      </c>
      <c r="I56" s="49">
        <f t="shared" si="26"/>
        <v>0</v>
      </c>
      <c r="J56" s="49">
        <f t="shared" si="26"/>
        <v>0</v>
      </c>
      <c r="K56" s="49">
        <f t="shared" si="26"/>
        <v>0</v>
      </c>
      <c r="L56" s="49">
        <f t="shared" si="26"/>
        <v>0</v>
      </c>
      <c r="M56" s="50">
        <f t="shared" si="26"/>
        <v>0</v>
      </c>
    </row>
    <row r="57" spans="1:13" ht="31.5">
      <c r="A57" s="26" t="s">
        <v>19</v>
      </c>
      <c r="B57" s="7">
        <v>210</v>
      </c>
      <c r="C57" s="27" t="s">
        <v>26</v>
      </c>
      <c r="D57" s="53">
        <f aca="true" t="shared" si="27" ref="D57:M57">SUM(D58:D60)</f>
        <v>3219</v>
      </c>
      <c r="E57" s="53">
        <f t="shared" si="27"/>
        <v>4851</v>
      </c>
      <c r="F57" s="53">
        <f t="shared" si="27"/>
        <v>3976.4</v>
      </c>
      <c r="G57" s="53">
        <f t="shared" si="27"/>
        <v>471</v>
      </c>
      <c r="H57" s="53">
        <f t="shared" si="27"/>
        <v>262</v>
      </c>
      <c r="I57" s="53">
        <f t="shared" si="27"/>
        <v>682</v>
      </c>
      <c r="J57" s="53">
        <f t="shared" si="27"/>
        <v>2561.4</v>
      </c>
      <c r="K57" s="53">
        <f t="shared" si="27"/>
        <v>0</v>
      </c>
      <c r="L57" s="53">
        <f t="shared" si="27"/>
        <v>0</v>
      </c>
      <c r="M57" s="54">
        <f t="shared" si="27"/>
        <v>0</v>
      </c>
    </row>
    <row r="58" spans="1:13" ht="15.75">
      <c r="A58" s="30" t="s">
        <v>19</v>
      </c>
      <c r="B58" s="9">
        <v>211</v>
      </c>
      <c r="C58" s="10" t="s">
        <v>1</v>
      </c>
      <c r="D58" s="58">
        <v>2455</v>
      </c>
      <c r="E58" s="58">
        <v>3703</v>
      </c>
      <c r="F58" s="55">
        <f>SUM(G58:M58)</f>
        <v>2885</v>
      </c>
      <c r="G58" s="58">
        <v>441</v>
      </c>
      <c r="H58" s="58">
        <v>262</v>
      </c>
      <c r="I58" s="58">
        <v>682</v>
      </c>
      <c r="J58" s="58">
        <v>1500</v>
      </c>
      <c r="K58" s="58"/>
      <c r="L58" s="58"/>
      <c r="M58" s="65"/>
    </row>
    <row r="59" spans="1:13" ht="15.75">
      <c r="A59" s="30" t="s">
        <v>19</v>
      </c>
      <c r="B59" s="9">
        <v>212</v>
      </c>
      <c r="C59" s="10" t="s">
        <v>2</v>
      </c>
      <c r="D59" s="58">
        <v>20</v>
      </c>
      <c r="E59" s="58">
        <v>30</v>
      </c>
      <c r="F59" s="55">
        <f>SUM(G59:M59)</f>
        <v>30</v>
      </c>
      <c r="G59" s="58">
        <v>30</v>
      </c>
      <c r="H59" s="58"/>
      <c r="I59" s="58"/>
      <c r="J59" s="58"/>
      <c r="K59" s="58"/>
      <c r="L59" s="58"/>
      <c r="M59" s="65"/>
    </row>
    <row r="60" spans="1:13" ht="15.75">
      <c r="A60" s="30" t="s">
        <v>19</v>
      </c>
      <c r="B60" s="9">
        <v>213</v>
      </c>
      <c r="C60" s="10" t="s">
        <v>3</v>
      </c>
      <c r="D60" s="58">
        <v>744</v>
      </c>
      <c r="E60" s="58">
        <v>1118</v>
      </c>
      <c r="F60" s="55">
        <f>SUM(G60:M60)</f>
        <v>1061.4</v>
      </c>
      <c r="G60" s="58"/>
      <c r="H60" s="58"/>
      <c r="I60" s="58"/>
      <c r="J60" s="58">
        <v>1061.4</v>
      </c>
      <c r="K60" s="58"/>
      <c r="L60" s="58"/>
      <c r="M60" s="65"/>
    </row>
    <row r="61" spans="1:13" ht="15.75">
      <c r="A61" s="26" t="s">
        <v>19</v>
      </c>
      <c r="B61" s="7">
        <v>220</v>
      </c>
      <c r="C61" s="8" t="s">
        <v>4</v>
      </c>
      <c r="D61" s="53">
        <f aca="true" t="shared" si="28" ref="D61:M61">SUM(D62:D67)</f>
        <v>234</v>
      </c>
      <c r="E61" s="53">
        <f t="shared" si="28"/>
        <v>367</v>
      </c>
      <c r="F61" s="53">
        <f t="shared" si="28"/>
        <v>105</v>
      </c>
      <c r="G61" s="53">
        <f t="shared" si="28"/>
        <v>10</v>
      </c>
      <c r="H61" s="53">
        <f t="shared" si="28"/>
        <v>95</v>
      </c>
      <c r="I61" s="53">
        <f t="shared" si="28"/>
        <v>0</v>
      </c>
      <c r="J61" s="53">
        <f t="shared" si="28"/>
        <v>0</v>
      </c>
      <c r="K61" s="53">
        <f t="shared" si="28"/>
        <v>0</v>
      </c>
      <c r="L61" s="53">
        <f t="shared" si="28"/>
        <v>0</v>
      </c>
      <c r="M61" s="54">
        <f t="shared" si="28"/>
        <v>0</v>
      </c>
    </row>
    <row r="62" spans="1:13" ht="15.75">
      <c r="A62" s="30" t="s">
        <v>19</v>
      </c>
      <c r="B62" s="9">
        <v>221</v>
      </c>
      <c r="C62" s="10" t="s">
        <v>5</v>
      </c>
      <c r="D62" s="58">
        <v>12</v>
      </c>
      <c r="E62" s="58">
        <v>12</v>
      </c>
      <c r="F62" s="55">
        <f aca="true" t="shared" si="29" ref="F62:F69">SUM(G62:M62)</f>
        <v>12</v>
      </c>
      <c r="G62" s="58"/>
      <c r="H62" s="58">
        <v>12</v>
      </c>
      <c r="I62" s="58"/>
      <c r="J62" s="58"/>
      <c r="K62" s="58"/>
      <c r="L62" s="58"/>
      <c r="M62" s="65"/>
    </row>
    <row r="63" spans="1:13" ht="15.75">
      <c r="A63" s="30" t="s">
        <v>19</v>
      </c>
      <c r="B63" s="9">
        <v>222</v>
      </c>
      <c r="C63" s="10" t="s">
        <v>6</v>
      </c>
      <c r="D63" s="58">
        <v>10</v>
      </c>
      <c r="E63" s="58">
        <v>23</v>
      </c>
      <c r="F63" s="55">
        <f t="shared" si="29"/>
        <v>23</v>
      </c>
      <c r="G63" s="58"/>
      <c r="H63" s="58">
        <v>23</v>
      </c>
      <c r="I63" s="58"/>
      <c r="J63" s="58"/>
      <c r="K63" s="58"/>
      <c r="L63" s="58"/>
      <c r="M63" s="65"/>
    </row>
    <row r="64" spans="1:13" ht="15.75">
      <c r="A64" s="30" t="s">
        <v>19</v>
      </c>
      <c r="B64" s="9">
        <v>223</v>
      </c>
      <c r="C64" s="10" t="s">
        <v>7</v>
      </c>
      <c r="D64" s="58">
        <v>202</v>
      </c>
      <c r="E64" s="58">
        <v>260</v>
      </c>
      <c r="F64" s="55">
        <f t="shared" si="29"/>
        <v>40</v>
      </c>
      <c r="G64" s="58"/>
      <c r="H64" s="58">
        <v>40</v>
      </c>
      <c r="I64" s="58"/>
      <c r="J64" s="58"/>
      <c r="K64" s="58"/>
      <c r="L64" s="58"/>
      <c r="M64" s="65"/>
    </row>
    <row r="65" spans="1:13" ht="15.75" hidden="1">
      <c r="A65" s="30" t="s">
        <v>19</v>
      </c>
      <c r="B65" s="9">
        <v>224</v>
      </c>
      <c r="C65" s="10" t="s">
        <v>8</v>
      </c>
      <c r="D65" s="58"/>
      <c r="E65" s="58"/>
      <c r="F65" s="55">
        <f t="shared" si="29"/>
        <v>0</v>
      </c>
      <c r="G65" s="58"/>
      <c r="H65" s="58"/>
      <c r="I65" s="58"/>
      <c r="J65" s="58"/>
      <c r="K65" s="58"/>
      <c r="L65" s="58"/>
      <c r="M65" s="65"/>
    </row>
    <row r="66" spans="1:13" ht="15.75">
      <c r="A66" s="30" t="s">
        <v>19</v>
      </c>
      <c r="B66" s="9">
        <v>225</v>
      </c>
      <c r="C66" s="10" t="s">
        <v>9</v>
      </c>
      <c r="D66" s="58">
        <v>10</v>
      </c>
      <c r="E66" s="58">
        <v>62</v>
      </c>
      <c r="F66" s="55">
        <f t="shared" si="29"/>
        <v>20</v>
      </c>
      <c r="G66" s="58"/>
      <c r="H66" s="58">
        <v>20</v>
      </c>
      <c r="I66" s="58"/>
      <c r="J66" s="58"/>
      <c r="K66" s="58"/>
      <c r="L66" s="58"/>
      <c r="M66" s="65"/>
    </row>
    <row r="67" spans="1:13" ht="15.75">
      <c r="A67" s="30" t="s">
        <v>19</v>
      </c>
      <c r="B67" s="9">
        <v>226</v>
      </c>
      <c r="C67" s="10" t="s">
        <v>10</v>
      </c>
      <c r="D67" s="58"/>
      <c r="E67" s="58">
        <v>10</v>
      </c>
      <c r="F67" s="55">
        <f t="shared" si="29"/>
        <v>10</v>
      </c>
      <c r="G67" s="58">
        <v>10</v>
      </c>
      <c r="H67" s="58"/>
      <c r="I67" s="58"/>
      <c r="J67" s="58"/>
      <c r="K67" s="58"/>
      <c r="L67" s="58"/>
      <c r="M67" s="65"/>
    </row>
    <row r="68" spans="1:13" s="44" customFormat="1" ht="31.5">
      <c r="A68" s="26" t="s">
        <v>19</v>
      </c>
      <c r="B68" s="7">
        <v>251</v>
      </c>
      <c r="C68" s="27" t="s">
        <v>67</v>
      </c>
      <c r="D68" s="66"/>
      <c r="E68" s="66">
        <v>96</v>
      </c>
      <c r="F68" s="53">
        <f t="shared" si="29"/>
        <v>0</v>
      </c>
      <c r="G68" s="66"/>
      <c r="H68" s="66"/>
      <c r="I68" s="66">
        <v>0</v>
      </c>
      <c r="J68" s="66"/>
      <c r="K68" s="66"/>
      <c r="L68" s="66"/>
      <c r="M68" s="67"/>
    </row>
    <row r="69" spans="1:13" s="44" customFormat="1" ht="15.75">
      <c r="A69" s="26" t="s">
        <v>19</v>
      </c>
      <c r="B69" s="7">
        <v>290</v>
      </c>
      <c r="C69" s="8" t="s">
        <v>11</v>
      </c>
      <c r="D69" s="66"/>
      <c r="E69" s="66">
        <v>10</v>
      </c>
      <c r="F69" s="53">
        <f t="shared" si="29"/>
        <v>10</v>
      </c>
      <c r="G69" s="66">
        <v>10</v>
      </c>
      <c r="H69" s="66"/>
      <c r="I69" s="66">
        <v>0</v>
      </c>
      <c r="J69" s="66"/>
      <c r="K69" s="66"/>
      <c r="L69" s="66"/>
      <c r="M69" s="67"/>
    </row>
    <row r="70" spans="1:13" ht="15.75">
      <c r="A70" s="26" t="s">
        <v>19</v>
      </c>
      <c r="B70" s="7">
        <v>300</v>
      </c>
      <c r="C70" s="8" t="s">
        <v>12</v>
      </c>
      <c r="D70" s="53">
        <f aca="true" t="shared" si="30" ref="D70:M70">SUM(D71:D72)</f>
        <v>0</v>
      </c>
      <c r="E70" s="53">
        <f t="shared" si="30"/>
        <v>508</v>
      </c>
      <c r="F70" s="53">
        <f t="shared" si="30"/>
        <v>210</v>
      </c>
      <c r="G70" s="53">
        <f t="shared" si="30"/>
        <v>88</v>
      </c>
      <c r="H70" s="53">
        <f t="shared" si="30"/>
        <v>122</v>
      </c>
      <c r="I70" s="53">
        <f t="shared" si="30"/>
        <v>0</v>
      </c>
      <c r="J70" s="53">
        <f t="shared" si="30"/>
        <v>0</v>
      </c>
      <c r="K70" s="53">
        <f t="shared" si="30"/>
        <v>0</v>
      </c>
      <c r="L70" s="53">
        <f t="shared" si="30"/>
        <v>0</v>
      </c>
      <c r="M70" s="54">
        <f t="shared" si="30"/>
        <v>0</v>
      </c>
    </row>
    <row r="71" spans="1:13" ht="15.75">
      <c r="A71" s="30" t="s">
        <v>19</v>
      </c>
      <c r="B71" s="9">
        <v>310</v>
      </c>
      <c r="C71" s="10" t="s">
        <v>13</v>
      </c>
      <c r="D71" s="58"/>
      <c r="E71" s="58">
        <v>277</v>
      </c>
      <c r="F71" s="55">
        <f>SUM(G71:M71)</f>
        <v>100</v>
      </c>
      <c r="G71" s="58"/>
      <c r="H71" s="58">
        <v>100</v>
      </c>
      <c r="I71" s="58"/>
      <c r="J71" s="58"/>
      <c r="K71" s="58"/>
      <c r="L71" s="58"/>
      <c r="M71" s="65"/>
    </row>
    <row r="72" spans="1:13" ht="15.75">
      <c r="A72" s="30" t="s">
        <v>19</v>
      </c>
      <c r="B72" s="9">
        <v>340</v>
      </c>
      <c r="C72" s="10" t="s">
        <v>14</v>
      </c>
      <c r="D72" s="58"/>
      <c r="E72" s="58">
        <v>231</v>
      </c>
      <c r="F72" s="55">
        <f>SUM(G72:M72)</f>
        <v>110</v>
      </c>
      <c r="G72" s="58">
        <v>88</v>
      </c>
      <c r="H72" s="58">
        <v>22</v>
      </c>
      <c r="I72" s="58"/>
      <c r="J72" s="58"/>
      <c r="K72" s="58"/>
      <c r="L72" s="58"/>
      <c r="M72" s="65"/>
    </row>
    <row r="73" spans="1:13" ht="15.75">
      <c r="A73" s="22"/>
      <c r="B73" s="11"/>
      <c r="C73" s="6" t="s">
        <v>17</v>
      </c>
      <c r="D73" s="49">
        <f aca="true" t="shared" si="31" ref="D73:M73">SUM(D57,D61,D68,D69,D70)</f>
        <v>3453</v>
      </c>
      <c r="E73" s="49">
        <f t="shared" si="31"/>
        <v>5832</v>
      </c>
      <c r="F73" s="49">
        <f t="shared" si="31"/>
        <v>4301.4</v>
      </c>
      <c r="G73" s="49">
        <f t="shared" si="31"/>
        <v>579</v>
      </c>
      <c r="H73" s="49">
        <f t="shared" si="31"/>
        <v>479</v>
      </c>
      <c r="I73" s="49">
        <f t="shared" si="31"/>
        <v>682</v>
      </c>
      <c r="J73" s="49">
        <f t="shared" si="31"/>
        <v>2561.4</v>
      </c>
      <c r="K73" s="49">
        <f t="shared" si="31"/>
        <v>0</v>
      </c>
      <c r="L73" s="49">
        <f t="shared" si="31"/>
        <v>0</v>
      </c>
      <c r="M73" s="50">
        <f t="shared" si="31"/>
        <v>0</v>
      </c>
    </row>
    <row r="74" spans="1:13" ht="31.5">
      <c r="A74" s="26" t="s">
        <v>66</v>
      </c>
      <c r="B74" s="7">
        <v>251</v>
      </c>
      <c r="C74" s="27" t="s">
        <v>67</v>
      </c>
      <c r="D74" s="68"/>
      <c r="E74" s="68">
        <v>607</v>
      </c>
      <c r="F74" s="53">
        <f>SUM(G74:M74)</f>
        <v>0</v>
      </c>
      <c r="G74" s="68"/>
      <c r="H74" s="68"/>
      <c r="I74" s="68">
        <v>0</v>
      </c>
      <c r="J74" s="68"/>
      <c r="K74" s="68"/>
      <c r="L74" s="68"/>
      <c r="M74" s="69"/>
    </row>
    <row r="75" spans="1:13" ht="15.75">
      <c r="A75" s="22"/>
      <c r="B75" s="11"/>
      <c r="C75" s="6" t="s">
        <v>17</v>
      </c>
      <c r="D75" s="49">
        <f aca="true" t="shared" si="32" ref="D75:M75">D74</f>
        <v>0</v>
      </c>
      <c r="E75" s="49">
        <f t="shared" si="32"/>
        <v>607</v>
      </c>
      <c r="F75" s="49">
        <f t="shared" si="32"/>
        <v>0</v>
      </c>
      <c r="G75" s="49">
        <f t="shared" si="32"/>
        <v>0</v>
      </c>
      <c r="H75" s="49">
        <f t="shared" si="32"/>
        <v>0</v>
      </c>
      <c r="I75" s="49">
        <f t="shared" si="32"/>
        <v>0</v>
      </c>
      <c r="J75" s="49">
        <f t="shared" si="32"/>
        <v>0</v>
      </c>
      <c r="K75" s="49">
        <f t="shared" si="32"/>
        <v>0</v>
      </c>
      <c r="L75" s="49">
        <f t="shared" si="32"/>
        <v>0</v>
      </c>
      <c r="M75" s="50">
        <f t="shared" si="32"/>
        <v>0</v>
      </c>
    </row>
    <row r="76" spans="1:13" ht="31.5" hidden="1">
      <c r="A76" s="23" t="s">
        <v>68</v>
      </c>
      <c r="B76" s="5">
        <v>290</v>
      </c>
      <c r="C76" s="45" t="s">
        <v>69</v>
      </c>
      <c r="D76" s="70"/>
      <c r="E76" s="70"/>
      <c r="F76" s="51">
        <f aca="true" t="shared" si="33" ref="F76:F81">SUM(G76:M76)</f>
        <v>0</v>
      </c>
      <c r="G76" s="70"/>
      <c r="H76" s="70"/>
      <c r="I76" s="70"/>
      <c r="J76" s="70"/>
      <c r="K76" s="70"/>
      <c r="L76" s="70"/>
      <c r="M76" s="71"/>
    </row>
    <row r="77" spans="1:13" ht="15.75">
      <c r="A77" s="23" t="s">
        <v>20</v>
      </c>
      <c r="B77" s="5">
        <v>290</v>
      </c>
      <c r="C77" s="45" t="s">
        <v>21</v>
      </c>
      <c r="D77" s="70"/>
      <c r="E77" s="70">
        <v>50</v>
      </c>
      <c r="F77" s="51">
        <f t="shared" si="33"/>
        <v>50</v>
      </c>
      <c r="G77" s="70"/>
      <c r="H77" s="70">
        <v>50</v>
      </c>
      <c r="I77" s="70"/>
      <c r="J77" s="70"/>
      <c r="K77" s="70"/>
      <c r="L77" s="70"/>
      <c r="M77" s="71"/>
    </row>
    <row r="78" spans="1:13" ht="15.75" hidden="1">
      <c r="A78" s="23" t="s">
        <v>61</v>
      </c>
      <c r="B78" s="5">
        <v>226</v>
      </c>
      <c r="C78" s="45" t="s">
        <v>22</v>
      </c>
      <c r="D78" s="70"/>
      <c r="E78" s="70"/>
      <c r="F78" s="51">
        <f t="shared" si="33"/>
        <v>0</v>
      </c>
      <c r="G78" s="70"/>
      <c r="H78" s="70"/>
      <c r="I78" s="70"/>
      <c r="J78" s="70"/>
      <c r="K78" s="70"/>
      <c r="L78" s="70"/>
      <c r="M78" s="71"/>
    </row>
    <row r="79" spans="1:13" ht="15.75">
      <c r="A79" s="23" t="s">
        <v>61</v>
      </c>
      <c r="B79" s="5">
        <v>290</v>
      </c>
      <c r="C79" s="45" t="s">
        <v>22</v>
      </c>
      <c r="D79" s="70"/>
      <c r="E79" s="70">
        <v>76</v>
      </c>
      <c r="F79" s="51">
        <f t="shared" si="33"/>
        <v>76</v>
      </c>
      <c r="G79" s="70"/>
      <c r="H79" s="70">
        <v>76</v>
      </c>
      <c r="I79" s="70"/>
      <c r="J79" s="70"/>
      <c r="K79" s="70"/>
      <c r="L79" s="70"/>
      <c r="M79" s="71"/>
    </row>
    <row r="80" spans="1:13" ht="15.75" hidden="1">
      <c r="A80" s="23" t="s">
        <v>61</v>
      </c>
      <c r="B80" s="5">
        <v>310</v>
      </c>
      <c r="C80" s="45" t="s">
        <v>22</v>
      </c>
      <c r="D80" s="70"/>
      <c r="E80" s="70"/>
      <c r="F80" s="51">
        <f t="shared" si="33"/>
        <v>0</v>
      </c>
      <c r="G80" s="70"/>
      <c r="H80" s="70"/>
      <c r="I80" s="70"/>
      <c r="J80" s="70"/>
      <c r="K80" s="70"/>
      <c r="L80" s="70"/>
      <c r="M80" s="71"/>
    </row>
    <row r="81" spans="1:13" ht="15.75" hidden="1">
      <c r="A81" s="23" t="s">
        <v>61</v>
      </c>
      <c r="B81" s="5">
        <v>340</v>
      </c>
      <c r="C81" s="45" t="s">
        <v>22</v>
      </c>
      <c r="D81" s="70"/>
      <c r="E81" s="70"/>
      <c r="F81" s="51">
        <f t="shared" si="33"/>
        <v>0</v>
      </c>
      <c r="G81" s="70"/>
      <c r="H81" s="70"/>
      <c r="I81" s="70"/>
      <c r="J81" s="70"/>
      <c r="K81" s="70"/>
      <c r="L81" s="70"/>
      <c r="M81" s="71"/>
    </row>
    <row r="82" spans="1:13" ht="15.75">
      <c r="A82" s="86" t="s">
        <v>24</v>
      </c>
      <c r="B82" s="87"/>
      <c r="C82" s="87"/>
      <c r="D82" s="49">
        <f aca="true" t="shared" si="34" ref="D82:M82">SUM(D79,D77,D76,D75,D73,D56,D40,D78,D81,D80)</f>
        <v>4976</v>
      </c>
      <c r="E82" s="49">
        <f t="shared" si="34"/>
        <v>8177</v>
      </c>
      <c r="F82" s="49">
        <f t="shared" si="34"/>
        <v>6039.4</v>
      </c>
      <c r="G82" s="49">
        <f t="shared" si="34"/>
        <v>583</v>
      </c>
      <c r="H82" s="49">
        <f t="shared" si="34"/>
        <v>1290</v>
      </c>
      <c r="I82" s="49">
        <f t="shared" si="34"/>
        <v>682</v>
      </c>
      <c r="J82" s="49">
        <f t="shared" si="34"/>
        <v>3484.4</v>
      </c>
      <c r="K82" s="49">
        <f t="shared" si="34"/>
        <v>0</v>
      </c>
      <c r="L82" s="49">
        <f t="shared" si="34"/>
        <v>0</v>
      </c>
      <c r="M82" s="50">
        <f t="shared" si="34"/>
        <v>0</v>
      </c>
    </row>
    <row r="83" spans="1:13" ht="18.75" customHeight="1">
      <c r="A83" s="18" t="s">
        <v>45</v>
      </c>
      <c r="B83" s="14"/>
      <c r="C83" s="15"/>
      <c r="D83" s="59"/>
      <c r="E83" s="59"/>
      <c r="F83" s="59"/>
      <c r="G83" s="59"/>
      <c r="H83" s="59"/>
      <c r="I83" s="59"/>
      <c r="J83" s="59"/>
      <c r="K83" s="59"/>
      <c r="L83" s="59"/>
      <c r="M83" s="60"/>
    </row>
    <row r="84" spans="1:13" ht="31.5">
      <c r="A84" s="26" t="s">
        <v>71</v>
      </c>
      <c r="B84" s="7">
        <v>210</v>
      </c>
      <c r="C84" s="27" t="s">
        <v>26</v>
      </c>
      <c r="D84" s="53">
        <f aca="true" t="shared" si="35" ref="D84:M84">SUM(D85:D87)</f>
        <v>0</v>
      </c>
      <c r="E84" s="53">
        <f t="shared" si="35"/>
        <v>0</v>
      </c>
      <c r="F84" s="53">
        <f t="shared" si="35"/>
        <v>92</v>
      </c>
      <c r="G84" s="53">
        <f t="shared" si="35"/>
        <v>0</v>
      </c>
      <c r="H84" s="53">
        <f t="shared" si="35"/>
        <v>0</v>
      </c>
      <c r="I84" s="53">
        <f t="shared" si="35"/>
        <v>0</v>
      </c>
      <c r="J84" s="53">
        <f t="shared" si="35"/>
        <v>0</v>
      </c>
      <c r="K84" s="53">
        <f t="shared" si="35"/>
        <v>0</v>
      </c>
      <c r="L84" s="53">
        <f t="shared" si="35"/>
        <v>92</v>
      </c>
      <c r="M84" s="54">
        <f t="shared" si="35"/>
        <v>0</v>
      </c>
    </row>
    <row r="85" spans="1:13" ht="15.75">
      <c r="A85" s="30" t="s">
        <v>34</v>
      </c>
      <c r="B85" s="9">
        <v>211</v>
      </c>
      <c r="C85" s="10" t="s">
        <v>1</v>
      </c>
      <c r="D85" s="72"/>
      <c r="E85" s="72"/>
      <c r="F85" s="55">
        <f>SUM(G85:M85)</f>
        <v>71</v>
      </c>
      <c r="G85" s="72"/>
      <c r="H85" s="72"/>
      <c r="I85" s="72"/>
      <c r="J85" s="72"/>
      <c r="K85" s="72"/>
      <c r="L85" s="72">
        <v>71</v>
      </c>
      <c r="M85" s="73"/>
    </row>
    <row r="86" spans="1:13" ht="15.75" hidden="1">
      <c r="A86" s="30" t="s">
        <v>34</v>
      </c>
      <c r="B86" s="9">
        <v>212</v>
      </c>
      <c r="C86" s="10" t="s">
        <v>2</v>
      </c>
      <c r="D86" s="72"/>
      <c r="E86" s="72"/>
      <c r="F86" s="55">
        <f>SUM(G86:M86)</f>
        <v>0</v>
      </c>
      <c r="G86" s="72"/>
      <c r="H86" s="72"/>
      <c r="I86" s="72"/>
      <c r="J86" s="72"/>
      <c r="K86" s="72"/>
      <c r="L86" s="72"/>
      <c r="M86" s="73"/>
    </row>
    <row r="87" spans="1:13" ht="15.75">
      <c r="A87" s="30" t="s">
        <v>34</v>
      </c>
      <c r="B87" s="9">
        <v>213</v>
      </c>
      <c r="C87" s="10" t="s">
        <v>3</v>
      </c>
      <c r="D87" s="72"/>
      <c r="E87" s="72"/>
      <c r="F87" s="55">
        <f>SUM(G87:M87)</f>
        <v>21</v>
      </c>
      <c r="G87" s="72"/>
      <c r="H87" s="72"/>
      <c r="I87" s="72"/>
      <c r="J87" s="72"/>
      <c r="K87" s="72"/>
      <c r="L87" s="72">
        <v>21</v>
      </c>
      <c r="M87" s="73"/>
    </row>
    <row r="88" spans="1:13" ht="15.75">
      <c r="A88" s="26" t="s">
        <v>71</v>
      </c>
      <c r="B88" s="7">
        <v>220</v>
      </c>
      <c r="C88" s="8" t="s">
        <v>4</v>
      </c>
      <c r="D88" s="53">
        <f aca="true" t="shared" si="36" ref="D88:M88">SUM(D89:D94)</f>
        <v>0</v>
      </c>
      <c r="E88" s="53">
        <f t="shared" si="36"/>
        <v>0</v>
      </c>
      <c r="F88" s="53">
        <f t="shared" si="36"/>
        <v>5.5</v>
      </c>
      <c r="G88" s="53">
        <f t="shared" si="36"/>
        <v>0</v>
      </c>
      <c r="H88" s="53">
        <f t="shared" si="36"/>
        <v>0</v>
      </c>
      <c r="I88" s="53">
        <f t="shared" si="36"/>
        <v>0</v>
      </c>
      <c r="J88" s="53">
        <f t="shared" si="36"/>
        <v>0</v>
      </c>
      <c r="K88" s="53">
        <f t="shared" si="36"/>
        <v>0</v>
      </c>
      <c r="L88" s="53">
        <f t="shared" si="36"/>
        <v>5.5</v>
      </c>
      <c r="M88" s="54">
        <f t="shared" si="36"/>
        <v>0</v>
      </c>
    </row>
    <row r="89" spans="1:13" ht="15.75">
      <c r="A89" s="30" t="s">
        <v>34</v>
      </c>
      <c r="B89" s="9">
        <v>221</v>
      </c>
      <c r="C89" s="10" t="s">
        <v>5</v>
      </c>
      <c r="D89" s="72"/>
      <c r="E89" s="72"/>
      <c r="F89" s="55">
        <f aca="true" t="shared" si="37" ref="F89:F95">SUM(G89:M89)</f>
        <v>4</v>
      </c>
      <c r="G89" s="72"/>
      <c r="H89" s="72"/>
      <c r="I89" s="72"/>
      <c r="J89" s="72"/>
      <c r="K89" s="72"/>
      <c r="L89" s="72">
        <v>4</v>
      </c>
      <c r="M89" s="73"/>
    </row>
    <row r="90" spans="1:13" ht="15.75">
      <c r="A90" s="30" t="s">
        <v>34</v>
      </c>
      <c r="B90" s="9">
        <v>222</v>
      </c>
      <c r="C90" s="10" t="s">
        <v>6</v>
      </c>
      <c r="D90" s="72"/>
      <c r="E90" s="72"/>
      <c r="F90" s="55">
        <f t="shared" si="37"/>
        <v>1.5</v>
      </c>
      <c r="G90" s="72"/>
      <c r="H90" s="72"/>
      <c r="I90" s="72"/>
      <c r="J90" s="72"/>
      <c r="K90" s="72"/>
      <c r="L90" s="72">
        <v>1.5</v>
      </c>
      <c r="M90" s="73"/>
    </row>
    <row r="91" spans="1:13" ht="15.75" hidden="1">
      <c r="A91" s="30" t="s">
        <v>34</v>
      </c>
      <c r="B91" s="9">
        <v>223</v>
      </c>
      <c r="C91" s="10" t="s">
        <v>7</v>
      </c>
      <c r="D91" s="72"/>
      <c r="E91" s="72"/>
      <c r="F91" s="55">
        <f t="shared" si="37"/>
        <v>0</v>
      </c>
      <c r="G91" s="72"/>
      <c r="H91" s="72"/>
      <c r="I91" s="72"/>
      <c r="J91" s="72"/>
      <c r="K91" s="72"/>
      <c r="L91" s="72"/>
      <c r="M91" s="73"/>
    </row>
    <row r="92" spans="1:13" ht="15.75" hidden="1">
      <c r="A92" s="30" t="s">
        <v>34</v>
      </c>
      <c r="B92" s="9">
        <v>224</v>
      </c>
      <c r="C92" s="10" t="s">
        <v>8</v>
      </c>
      <c r="D92" s="72"/>
      <c r="E92" s="72"/>
      <c r="F92" s="55">
        <f t="shared" si="37"/>
        <v>0</v>
      </c>
      <c r="G92" s="72"/>
      <c r="H92" s="72"/>
      <c r="I92" s="72"/>
      <c r="J92" s="72"/>
      <c r="K92" s="72"/>
      <c r="L92" s="72"/>
      <c r="M92" s="73"/>
    </row>
    <row r="93" spans="1:13" ht="15.75" hidden="1">
      <c r="A93" s="30" t="s">
        <v>34</v>
      </c>
      <c r="B93" s="9">
        <v>225</v>
      </c>
      <c r="C93" s="10" t="s">
        <v>9</v>
      </c>
      <c r="D93" s="72"/>
      <c r="E93" s="72"/>
      <c r="F93" s="55">
        <f t="shared" si="37"/>
        <v>0</v>
      </c>
      <c r="G93" s="72"/>
      <c r="H93" s="72"/>
      <c r="I93" s="72"/>
      <c r="J93" s="72"/>
      <c r="K93" s="72"/>
      <c r="L93" s="72"/>
      <c r="M93" s="73"/>
    </row>
    <row r="94" spans="1:13" ht="15.75" hidden="1">
      <c r="A94" s="30" t="s">
        <v>34</v>
      </c>
      <c r="B94" s="9">
        <v>226</v>
      </c>
      <c r="C94" s="10" t="s">
        <v>10</v>
      </c>
      <c r="D94" s="72"/>
      <c r="E94" s="72"/>
      <c r="F94" s="55">
        <f t="shared" si="37"/>
        <v>0</v>
      </c>
      <c r="G94" s="72"/>
      <c r="H94" s="72"/>
      <c r="I94" s="72"/>
      <c r="J94" s="72"/>
      <c r="K94" s="72"/>
      <c r="L94" s="72"/>
      <c r="M94" s="73"/>
    </row>
    <row r="95" spans="1:13" s="44" customFormat="1" ht="15.75" hidden="1">
      <c r="A95" s="26" t="s">
        <v>71</v>
      </c>
      <c r="B95" s="7">
        <v>290</v>
      </c>
      <c r="C95" s="8" t="s">
        <v>11</v>
      </c>
      <c r="D95" s="72"/>
      <c r="E95" s="72"/>
      <c r="F95" s="53">
        <f t="shared" si="37"/>
        <v>0</v>
      </c>
      <c r="G95" s="72"/>
      <c r="H95" s="72"/>
      <c r="I95" s="72"/>
      <c r="J95" s="72"/>
      <c r="K95" s="72"/>
      <c r="L95" s="72"/>
      <c r="M95" s="73"/>
    </row>
    <row r="96" spans="1:13" ht="15.75">
      <c r="A96" s="26" t="s">
        <v>71</v>
      </c>
      <c r="B96" s="7">
        <v>300</v>
      </c>
      <c r="C96" s="8" t="s">
        <v>12</v>
      </c>
      <c r="D96" s="53">
        <f aca="true" t="shared" si="38" ref="D96:M96">SUM(D97:D98)</f>
        <v>0</v>
      </c>
      <c r="E96" s="53">
        <f t="shared" si="38"/>
        <v>0</v>
      </c>
      <c r="F96" s="53">
        <f t="shared" si="38"/>
        <v>1</v>
      </c>
      <c r="G96" s="53">
        <f t="shared" si="38"/>
        <v>0</v>
      </c>
      <c r="H96" s="53">
        <f t="shared" si="38"/>
        <v>0</v>
      </c>
      <c r="I96" s="53">
        <f t="shared" si="38"/>
        <v>0</v>
      </c>
      <c r="J96" s="53">
        <f t="shared" si="38"/>
        <v>0</v>
      </c>
      <c r="K96" s="53">
        <f t="shared" si="38"/>
        <v>0</v>
      </c>
      <c r="L96" s="53">
        <f t="shared" si="38"/>
        <v>1</v>
      </c>
      <c r="M96" s="54">
        <f t="shared" si="38"/>
        <v>0</v>
      </c>
    </row>
    <row r="97" spans="1:13" ht="15.75" hidden="1">
      <c r="A97" s="30" t="s">
        <v>34</v>
      </c>
      <c r="B97" s="9">
        <v>310</v>
      </c>
      <c r="C97" s="10" t="s">
        <v>13</v>
      </c>
      <c r="D97" s="72"/>
      <c r="E97" s="72"/>
      <c r="F97" s="55">
        <f>SUM(G97:M97)</f>
        <v>0</v>
      </c>
      <c r="G97" s="72"/>
      <c r="H97" s="72"/>
      <c r="I97" s="72"/>
      <c r="J97" s="72"/>
      <c r="K97" s="72"/>
      <c r="L97" s="72"/>
      <c r="M97" s="73"/>
    </row>
    <row r="98" spans="1:13" ht="15.75">
      <c r="A98" s="30" t="s">
        <v>34</v>
      </c>
      <c r="B98" s="9">
        <v>340</v>
      </c>
      <c r="C98" s="10" t="s">
        <v>14</v>
      </c>
      <c r="D98" s="72"/>
      <c r="E98" s="72"/>
      <c r="F98" s="55">
        <f>SUM(G98:M98)</f>
        <v>1</v>
      </c>
      <c r="G98" s="72"/>
      <c r="H98" s="72"/>
      <c r="I98" s="72"/>
      <c r="J98" s="72"/>
      <c r="K98" s="72"/>
      <c r="L98" s="72">
        <v>1</v>
      </c>
      <c r="M98" s="73"/>
    </row>
    <row r="99" spans="1:13" ht="15.75">
      <c r="A99" s="86" t="s">
        <v>25</v>
      </c>
      <c r="B99" s="87"/>
      <c r="C99" s="87"/>
      <c r="D99" s="49">
        <f aca="true" t="shared" si="39" ref="D99:M99">SUM(D84,D88,D95,D96)</f>
        <v>0</v>
      </c>
      <c r="E99" s="49">
        <f t="shared" si="39"/>
        <v>0</v>
      </c>
      <c r="F99" s="49">
        <f t="shared" si="39"/>
        <v>98.5</v>
      </c>
      <c r="G99" s="49">
        <f t="shared" si="39"/>
        <v>0</v>
      </c>
      <c r="H99" s="49">
        <f t="shared" si="39"/>
        <v>0</v>
      </c>
      <c r="I99" s="49">
        <f t="shared" si="39"/>
        <v>0</v>
      </c>
      <c r="J99" s="49">
        <f t="shared" si="39"/>
        <v>0</v>
      </c>
      <c r="K99" s="49">
        <f t="shared" si="39"/>
        <v>0</v>
      </c>
      <c r="L99" s="49">
        <f t="shared" si="39"/>
        <v>98.5</v>
      </c>
      <c r="M99" s="50">
        <f t="shared" si="39"/>
        <v>0</v>
      </c>
    </row>
    <row r="100" spans="1:13" ht="38.25" customHeight="1">
      <c r="A100" s="88" t="s">
        <v>72</v>
      </c>
      <c r="B100" s="89"/>
      <c r="C100" s="89"/>
      <c r="D100" s="59"/>
      <c r="E100" s="59"/>
      <c r="F100" s="59"/>
      <c r="G100" s="59"/>
      <c r="H100" s="59"/>
      <c r="I100" s="59"/>
      <c r="J100" s="59"/>
      <c r="K100" s="59"/>
      <c r="L100" s="59"/>
      <c r="M100" s="60"/>
    </row>
    <row r="101" spans="1:13" ht="54.75" customHeight="1" hidden="1">
      <c r="A101" s="34"/>
      <c r="B101" s="83" t="s">
        <v>78</v>
      </c>
      <c r="C101" s="83"/>
      <c r="D101" s="49">
        <f aca="true" t="shared" si="40" ref="D101:M101">SUM(D102,D105)</f>
        <v>0</v>
      </c>
      <c r="E101" s="49">
        <f t="shared" si="40"/>
        <v>0</v>
      </c>
      <c r="F101" s="49">
        <f t="shared" si="40"/>
        <v>0</v>
      </c>
      <c r="G101" s="49">
        <f t="shared" si="40"/>
        <v>0</v>
      </c>
      <c r="H101" s="49">
        <f t="shared" si="40"/>
        <v>0</v>
      </c>
      <c r="I101" s="49">
        <f t="shared" si="40"/>
        <v>0</v>
      </c>
      <c r="J101" s="49">
        <f t="shared" si="40"/>
        <v>0</v>
      </c>
      <c r="K101" s="49">
        <f t="shared" si="40"/>
        <v>0</v>
      </c>
      <c r="L101" s="49">
        <f t="shared" si="40"/>
        <v>0</v>
      </c>
      <c r="M101" s="50">
        <f t="shared" si="40"/>
        <v>0</v>
      </c>
    </row>
    <row r="102" spans="1:13" ht="15.75" hidden="1">
      <c r="A102" s="26" t="s">
        <v>75</v>
      </c>
      <c r="B102" s="7">
        <v>220</v>
      </c>
      <c r="C102" s="8" t="s">
        <v>4</v>
      </c>
      <c r="D102" s="53">
        <f aca="true" t="shared" si="41" ref="D102:M102">SUM(D103,D104)</f>
        <v>0</v>
      </c>
      <c r="E102" s="53">
        <f t="shared" si="41"/>
        <v>0</v>
      </c>
      <c r="F102" s="53">
        <f t="shared" si="41"/>
        <v>0</v>
      </c>
      <c r="G102" s="53">
        <f t="shared" si="41"/>
        <v>0</v>
      </c>
      <c r="H102" s="53">
        <f t="shared" si="41"/>
        <v>0</v>
      </c>
      <c r="I102" s="53">
        <f t="shared" si="41"/>
        <v>0</v>
      </c>
      <c r="J102" s="53">
        <f t="shared" si="41"/>
        <v>0</v>
      </c>
      <c r="K102" s="53">
        <f t="shared" si="41"/>
        <v>0</v>
      </c>
      <c r="L102" s="53">
        <f t="shared" si="41"/>
        <v>0</v>
      </c>
      <c r="M102" s="54">
        <f t="shared" si="41"/>
        <v>0</v>
      </c>
    </row>
    <row r="103" spans="1:13" ht="15.75" hidden="1">
      <c r="A103" s="30" t="s">
        <v>75</v>
      </c>
      <c r="B103" s="9">
        <v>225</v>
      </c>
      <c r="C103" s="10" t="s">
        <v>9</v>
      </c>
      <c r="D103" s="58"/>
      <c r="E103" s="58"/>
      <c r="F103" s="55">
        <f>SUM(G103:M103)</f>
        <v>0</v>
      </c>
      <c r="G103" s="58"/>
      <c r="H103" s="58"/>
      <c r="I103" s="58"/>
      <c r="J103" s="58"/>
      <c r="K103" s="58"/>
      <c r="L103" s="58"/>
      <c r="M103" s="65"/>
    </row>
    <row r="104" spans="1:13" ht="15.75" hidden="1">
      <c r="A104" s="30" t="s">
        <v>75</v>
      </c>
      <c r="B104" s="9">
        <v>226</v>
      </c>
      <c r="C104" s="10" t="s">
        <v>10</v>
      </c>
      <c r="D104" s="58"/>
      <c r="E104" s="58"/>
      <c r="F104" s="55">
        <f>SUM(G104:M104)</f>
        <v>0</v>
      </c>
      <c r="G104" s="58"/>
      <c r="H104" s="58"/>
      <c r="I104" s="58"/>
      <c r="J104" s="58"/>
      <c r="K104" s="58"/>
      <c r="L104" s="58"/>
      <c r="M104" s="65"/>
    </row>
    <row r="105" spans="1:13" ht="15.75" hidden="1">
      <c r="A105" s="26" t="s">
        <v>75</v>
      </c>
      <c r="B105" s="7">
        <v>300</v>
      </c>
      <c r="C105" s="8" t="s">
        <v>12</v>
      </c>
      <c r="D105" s="53">
        <f aca="true" t="shared" si="42" ref="D105:M105">SUM(D106,D107)</f>
        <v>0</v>
      </c>
      <c r="E105" s="53">
        <f t="shared" si="42"/>
        <v>0</v>
      </c>
      <c r="F105" s="53">
        <f t="shared" si="42"/>
        <v>0</v>
      </c>
      <c r="G105" s="53">
        <f t="shared" si="42"/>
        <v>0</v>
      </c>
      <c r="H105" s="53">
        <f t="shared" si="42"/>
        <v>0</v>
      </c>
      <c r="I105" s="53">
        <f t="shared" si="42"/>
        <v>0</v>
      </c>
      <c r="J105" s="53">
        <f t="shared" si="42"/>
        <v>0</v>
      </c>
      <c r="K105" s="53">
        <f t="shared" si="42"/>
        <v>0</v>
      </c>
      <c r="L105" s="53">
        <f t="shared" si="42"/>
        <v>0</v>
      </c>
      <c r="M105" s="54">
        <f t="shared" si="42"/>
        <v>0</v>
      </c>
    </row>
    <row r="106" spans="1:13" ht="15.75" hidden="1">
      <c r="A106" s="30" t="s">
        <v>75</v>
      </c>
      <c r="B106" s="9">
        <v>310</v>
      </c>
      <c r="C106" s="10" t="s">
        <v>13</v>
      </c>
      <c r="D106" s="58"/>
      <c r="E106" s="58"/>
      <c r="F106" s="55">
        <f>SUM(G106:M106)</f>
        <v>0</v>
      </c>
      <c r="G106" s="58"/>
      <c r="H106" s="58"/>
      <c r="I106" s="58"/>
      <c r="J106" s="58"/>
      <c r="K106" s="58"/>
      <c r="L106" s="58"/>
      <c r="M106" s="65"/>
    </row>
    <row r="107" spans="1:13" ht="15.75" hidden="1">
      <c r="A107" s="30" t="s">
        <v>75</v>
      </c>
      <c r="B107" s="9">
        <v>340</v>
      </c>
      <c r="C107" s="10" t="s">
        <v>14</v>
      </c>
      <c r="D107" s="58"/>
      <c r="E107" s="58"/>
      <c r="F107" s="55">
        <f>SUM(G107:M107)</f>
        <v>0</v>
      </c>
      <c r="G107" s="58"/>
      <c r="H107" s="58"/>
      <c r="I107" s="58"/>
      <c r="J107" s="58"/>
      <c r="K107" s="58"/>
      <c r="L107" s="58"/>
      <c r="M107" s="65"/>
    </row>
    <row r="108" spans="1:13" ht="36" customHeight="1">
      <c r="A108" s="34"/>
      <c r="B108" s="83" t="s">
        <v>76</v>
      </c>
      <c r="C108" s="83"/>
      <c r="D108" s="49">
        <f aca="true" t="shared" si="43" ref="D108:M108">SUM(D109,D112)</f>
        <v>0</v>
      </c>
      <c r="E108" s="49">
        <f t="shared" si="43"/>
        <v>47</v>
      </c>
      <c r="F108" s="49">
        <f t="shared" si="43"/>
        <v>30</v>
      </c>
      <c r="G108" s="49">
        <f t="shared" si="43"/>
        <v>0</v>
      </c>
      <c r="H108" s="49">
        <f t="shared" si="43"/>
        <v>30</v>
      </c>
      <c r="I108" s="49">
        <f t="shared" si="43"/>
        <v>0</v>
      </c>
      <c r="J108" s="49">
        <f t="shared" si="43"/>
        <v>0</v>
      </c>
      <c r="K108" s="49">
        <f t="shared" si="43"/>
        <v>0</v>
      </c>
      <c r="L108" s="49">
        <f t="shared" si="43"/>
        <v>0</v>
      </c>
      <c r="M108" s="50">
        <f t="shared" si="43"/>
        <v>0</v>
      </c>
    </row>
    <row r="109" spans="1:13" ht="15.75">
      <c r="A109" s="26" t="s">
        <v>77</v>
      </c>
      <c r="B109" s="7">
        <v>220</v>
      </c>
      <c r="C109" s="8" t="s">
        <v>4</v>
      </c>
      <c r="D109" s="53">
        <f aca="true" t="shared" si="44" ref="D109:M109">SUM(D110,D111)</f>
        <v>0</v>
      </c>
      <c r="E109" s="53">
        <f t="shared" si="44"/>
        <v>14</v>
      </c>
      <c r="F109" s="53">
        <f t="shared" si="44"/>
        <v>10</v>
      </c>
      <c r="G109" s="53">
        <f t="shared" si="44"/>
        <v>0</v>
      </c>
      <c r="H109" s="53">
        <f t="shared" si="44"/>
        <v>10</v>
      </c>
      <c r="I109" s="53">
        <f t="shared" si="44"/>
        <v>0</v>
      </c>
      <c r="J109" s="53">
        <f t="shared" si="44"/>
        <v>0</v>
      </c>
      <c r="K109" s="53">
        <f t="shared" si="44"/>
        <v>0</v>
      </c>
      <c r="L109" s="53">
        <f t="shared" si="44"/>
        <v>0</v>
      </c>
      <c r="M109" s="54">
        <f t="shared" si="44"/>
        <v>0</v>
      </c>
    </row>
    <row r="110" spans="1:13" ht="15.75" hidden="1">
      <c r="A110" s="30" t="s">
        <v>77</v>
      </c>
      <c r="B110" s="9">
        <v>225</v>
      </c>
      <c r="C110" s="10" t="s">
        <v>9</v>
      </c>
      <c r="D110" s="58"/>
      <c r="E110" s="58"/>
      <c r="F110" s="55">
        <f>SUM(G110:M110)</f>
        <v>0</v>
      </c>
      <c r="G110" s="58"/>
      <c r="H110" s="58"/>
      <c r="I110" s="58"/>
      <c r="J110" s="58"/>
      <c r="K110" s="58"/>
      <c r="L110" s="58"/>
      <c r="M110" s="65"/>
    </row>
    <row r="111" spans="1:13" ht="15.75">
      <c r="A111" s="30" t="s">
        <v>77</v>
      </c>
      <c r="B111" s="9">
        <v>226</v>
      </c>
      <c r="C111" s="10" t="s">
        <v>10</v>
      </c>
      <c r="D111" s="58"/>
      <c r="E111" s="58">
        <v>14</v>
      </c>
      <c r="F111" s="55">
        <f>SUM(G111:M111)</f>
        <v>10</v>
      </c>
      <c r="G111" s="58"/>
      <c r="H111" s="58">
        <v>10</v>
      </c>
      <c r="I111" s="58"/>
      <c r="J111" s="58"/>
      <c r="K111" s="58"/>
      <c r="L111" s="58"/>
      <c r="M111" s="65"/>
    </row>
    <row r="112" spans="1:13" ht="15.75">
      <c r="A112" s="26" t="s">
        <v>77</v>
      </c>
      <c r="B112" s="7">
        <v>300</v>
      </c>
      <c r="C112" s="8" t="s">
        <v>12</v>
      </c>
      <c r="D112" s="53">
        <f aca="true" t="shared" si="45" ref="D112:M112">SUM(D113,D114)</f>
        <v>0</v>
      </c>
      <c r="E112" s="53">
        <f t="shared" si="45"/>
        <v>33</v>
      </c>
      <c r="F112" s="53">
        <f t="shared" si="45"/>
        <v>20</v>
      </c>
      <c r="G112" s="53">
        <f t="shared" si="45"/>
        <v>0</v>
      </c>
      <c r="H112" s="53">
        <f t="shared" si="45"/>
        <v>20</v>
      </c>
      <c r="I112" s="53">
        <f t="shared" si="45"/>
        <v>0</v>
      </c>
      <c r="J112" s="53">
        <f t="shared" si="45"/>
        <v>0</v>
      </c>
      <c r="K112" s="53">
        <f t="shared" si="45"/>
        <v>0</v>
      </c>
      <c r="L112" s="53">
        <f t="shared" si="45"/>
        <v>0</v>
      </c>
      <c r="M112" s="54">
        <f t="shared" si="45"/>
        <v>0</v>
      </c>
    </row>
    <row r="113" spans="1:13" ht="15.75">
      <c r="A113" s="30" t="s">
        <v>77</v>
      </c>
      <c r="B113" s="9">
        <v>310</v>
      </c>
      <c r="C113" s="10" t="s">
        <v>13</v>
      </c>
      <c r="D113" s="58"/>
      <c r="E113" s="58">
        <v>33</v>
      </c>
      <c r="F113" s="55">
        <f>SUM(G113:M113)</f>
        <v>20</v>
      </c>
      <c r="G113" s="58"/>
      <c r="H113" s="58">
        <v>20</v>
      </c>
      <c r="I113" s="58"/>
      <c r="J113" s="58"/>
      <c r="K113" s="58"/>
      <c r="L113" s="58"/>
      <c r="M113" s="65"/>
    </row>
    <row r="114" spans="1:13" ht="15.75" hidden="1">
      <c r="A114" s="30" t="s">
        <v>77</v>
      </c>
      <c r="B114" s="9">
        <v>340</v>
      </c>
      <c r="C114" s="10" t="s">
        <v>14</v>
      </c>
      <c r="D114" s="58"/>
      <c r="E114" s="58"/>
      <c r="F114" s="55">
        <f>SUM(G114:M114)</f>
        <v>0</v>
      </c>
      <c r="G114" s="58"/>
      <c r="H114" s="58"/>
      <c r="I114" s="58"/>
      <c r="J114" s="58"/>
      <c r="K114" s="58"/>
      <c r="L114" s="58"/>
      <c r="M114" s="65"/>
    </row>
    <row r="115" spans="1:13" ht="15.75">
      <c r="A115" s="86" t="s">
        <v>91</v>
      </c>
      <c r="B115" s="87"/>
      <c r="C115" s="87"/>
      <c r="D115" s="49">
        <f aca="true" t="shared" si="46" ref="D115:M115">SUM(D101,D108)</f>
        <v>0</v>
      </c>
      <c r="E115" s="49">
        <f t="shared" si="46"/>
        <v>47</v>
      </c>
      <c r="F115" s="49">
        <f t="shared" si="46"/>
        <v>30</v>
      </c>
      <c r="G115" s="49">
        <f t="shared" si="46"/>
        <v>0</v>
      </c>
      <c r="H115" s="49">
        <f t="shared" si="46"/>
        <v>30</v>
      </c>
      <c r="I115" s="49">
        <f t="shared" si="46"/>
        <v>0</v>
      </c>
      <c r="J115" s="49">
        <f t="shared" si="46"/>
        <v>0</v>
      </c>
      <c r="K115" s="49">
        <f t="shared" si="46"/>
        <v>0</v>
      </c>
      <c r="L115" s="49">
        <f t="shared" si="46"/>
        <v>0</v>
      </c>
      <c r="M115" s="50">
        <f t="shared" si="46"/>
        <v>0</v>
      </c>
    </row>
    <row r="116" spans="1:13" ht="15.75">
      <c r="A116" s="94" t="s">
        <v>62</v>
      </c>
      <c r="B116" s="95"/>
      <c r="C116" s="95"/>
      <c r="D116" s="59"/>
      <c r="E116" s="59"/>
      <c r="F116" s="59"/>
      <c r="G116" s="59"/>
      <c r="H116" s="59"/>
      <c r="I116" s="59"/>
      <c r="J116" s="59"/>
      <c r="K116" s="59"/>
      <c r="L116" s="59"/>
      <c r="M116" s="60"/>
    </row>
    <row r="117" spans="1:13" ht="15.75">
      <c r="A117" s="24"/>
      <c r="B117" s="82" t="s">
        <v>73</v>
      </c>
      <c r="C117" s="82"/>
      <c r="D117" s="49">
        <f aca="true" t="shared" si="47" ref="D117:M117">SUM(D118,D119,D120)</f>
        <v>0</v>
      </c>
      <c r="E117" s="49">
        <f t="shared" si="47"/>
        <v>0</v>
      </c>
      <c r="F117" s="49">
        <f t="shared" si="47"/>
        <v>75</v>
      </c>
      <c r="G117" s="49">
        <f t="shared" si="47"/>
        <v>0</v>
      </c>
      <c r="H117" s="49">
        <f t="shared" si="47"/>
        <v>0</v>
      </c>
      <c r="I117" s="49">
        <f t="shared" si="47"/>
        <v>0</v>
      </c>
      <c r="J117" s="49">
        <f t="shared" si="47"/>
        <v>0</v>
      </c>
      <c r="K117" s="49">
        <f t="shared" si="47"/>
        <v>0</v>
      </c>
      <c r="L117" s="49">
        <f t="shared" si="47"/>
        <v>0</v>
      </c>
      <c r="M117" s="50">
        <f t="shared" si="47"/>
        <v>75</v>
      </c>
    </row>
    <row r="118" spans="1:13" ht="15.75">
      <c r="A118" s="31" t="s">
        <v>70</v>
      </c>
      <c r="B118" s="9">
        <v>211</v>
      </c>
      <c r="C118" s="10" t="s">
        <v>1</v>
      </c>
      <c r="D118" s="72"/>
      <c r="E118" s="72"/>
      <c r="F118" s="55">
        <f>SUM(G118:M118)</f>
        <v>54.5</v>
      </c>
      <c r="G118" s="72"/>
      <c r="H118" s="72"/>
      <c r="I118" s="72"/>
      <c r="J118" s="72"/>
      <c r="K118" s="72"/>
      <c r="L118" s="72"/>
      <c r="M118" s="73">
        <v>54.5</v>
      </c>
    </row>
    <row r="119" spans="1:13" ht="15.75">
      <c r="A119" s="31" t="s">
        <v>70</v>
      </c>
      <c r="B119" s="9">
        <v>213</v>
      </c>
      <c r="C119" s="10" t="s">
        <v>3</v>
      </c>
      <c r="D119" s="72"/>
      <c r="E119" s="72"/>
      <c r="F119" s="55">
        <f>SUM(G119:M119)</f>
        <v>17</v>
      </c>
      <c r="G119" s="72"/>
      <c r="H119" s="72"/>
      <c r="I119" s="72"/>
      <c r="J119" s="72"/>
      <c r="K119" s="72"/>
      <c r="L119" s="72"/>
      <c r="M119" s="73">
        <v>17</v>
      </c>
    </row>
    <row r="120" spans="1:13" ht="15.75">
      <c r="A120" s="31" t="s">
        <v>70</v>
      </c>
      <c r="B120" s="9">
        <v>340</v>
      </c>
      <c r="C120" s="10" t="s">
        <v>14</v>
      </c>
      <c r="D120" s="72"/>
      <c r="E120" s="72"/>
      <c r="F120" s="55">
        <f>SUM(G120:M120)</f>
        <v>3.5</v>
      </c>
      <c r="G120" s="72"/>
      <c r="H120" s="72"/>
      <c r="I120" s="72"/>
      <c r="J120" s="72"/>
      <c r="K120" s="72"/>
      <c r="L120" s="72"/>
      <c r="M120" s="73">
        <v>3.5</v>
      </c>
    </row>
    <row r="121" spans="1:13" ht="15.75" hidden="1">
      <c r="A121" s="24"/>
      <c r="B121" s="82" t="s">
        <v>96</v>
      </c>
      <c r="C121" s="82"/>
      <c r="D121" s="49">
        <f aca="true" t="shared" si="48" ref="D121:M121">SUM(D122)</f>
        <v>0</v>
      </c>
      <c r="E121" s="49">
        <f t="shared" si="48"/>
        <v>0</v>
      </c>
      <c r="F121" s="49">
        <f t="shared" si="48"/>
        <v>0</v>
      </c>
      <c r="G121" s="49">
        <f t="shared" si="48"/>
        <v>0</v>
      </c>
      <c r="H121" s="49">
        <f t="shared" si="48"/>
        <v>0</v>
      </c>
      <c r="I121" s="49">
        <f t="shared" si="48"/>
        <v>0</v>
      </c>
      <c r="J121" s="49">
        <f t="shared" si="48"/>
        <v>0</v>
      </c>
      <c r="K121" s="49">
        <f t="shared" si="48"/>
        <v>0</v>
      </c>
      <c r="L121" s="49">
        <f t="shared" si="48"/>
        <v>0</v>
      </c>
      <c r="M121" s="50">
        <f t="shared" si="48"/>
        <v>0</v>
      </c>
    </row>
    <row r="122" spans="1:13" ht="15.75" hidden="1">
      <c r="A122" s="31" t="s">
        <v>95</v>
      </c>
      <c r="B122" s="9">
        <v>224</v>
      </c>
      <c r="C122" s="10" t="s">
        <v>8</v>
      </c>
      <c r="D122" s="72"/>
      <c r="E122" s="72"/>
      <c r="F122" s="55">
        <f>SUM(G122:M122)</f>
        <v>0</v>
      </c>
      <c r="G122" s="72"/>
      <c r="H122" s="72"/>
      <c r="I122" s="72"/>
      <c r="J122" s="72"/>
      <c r="K122" s="72"/>
      <c r="L122" s="72"/>
      <c r="M122" s="73"/>
    </row>
    <row r="123" spans="1:13" ht="15.75">
      <c r="A123" s="24"/>
      <c r="B123" s="82" t="s">
        <v>97</v>
      </c>
      <c r="C123" s="82"/>
      <c r="D123" s="49">
        <f aca="true" t="shared" si="49" ref="D123:M123">SUM(D124:D134)</f>
        <v>0</v>
      </c>
      <c r="E123" s="49">
        <f t="shared" si="49"/>
        <v>749</v>
      </c>
      <c r="F123" s="49">
        <f t="shared" si="49"/>
        <v>8</v>
      </c>
      <c r="G123" s="49">
        <f t="shared" si="49"/>
        <v>0</v>
      </c>
      <c r="H123" s="49">
        <f t="shared" si="49"/>
        <v>8</v>
      </c>
      <c r="I123" s="49">
        <f t="shared" si="49"/>
        <v>0</v>
      </c>
      <c r="J123" s="49">
        <f t="shared" si="49"/>
        <v>0</v>
      </c>
      <c r="K123" s="49">
        <f t="shared" si="49"/>
        <v>0</v>
      </c>
      <c r="L123" s="49">
        <f t="shared" si="49"/>
        <v>0</v>
      </c>
      <c r="M123" s="50">
        <f t="shared" si="49"/>
        <v>0</v>
      </c>
    </row>
    <row r="124" spans="1:13" ht="15.75">
      <c r="A124" s="31" t="s">
        <v>98</v>
      </c>
      <c r="B124" s="9">
        <v>225</v>
      </c>
      <c r="C124" s="10" t="s">
        <v>100</v>
      </c>
      <c r="D124" s="72"/>
      <c r="E124" s="72">
        <v>8</v>
      </c>
      <c r="F124" s="55">
        <f aca="true" t="shared" si="50" ref="F124:F134">SUM(G124:M124)</f>
        <v>8</v>
      </c>
      <c r="G124" s="72"/>
      <c r="H124" s="72">
        <v>8</v>
      </c>
      <c r="I124" s="72"/>
      <c r="J124" s="72"/>
      <c r="K124" s="72"/>
      <c r="L124" s="72"/>
      <c r="M124" s="73"/>
    </row>
    <row r="125" spans="1:13" ht="31.5" hidden="1">
      <c r="A125" s="31" t="s">
        <v>98</v>
      </c>
      <c r="B125" s="9">
        <v>225</v>
      </c>
      <c r="C125" s="17" t="s">
        <v>102</v>
      </c>
      <c r="D125" s="72"/>
      <c r="E125" s="72"/>
      <c r="F125" s="55">
        <f t="shared" si="50"/>
        <v>0</v>
      </c>
      <c r="G125" s="72"/>
      <c r="H125" s="72"/>
      <c r="I125" s="72"/>
      <c r="J125" s="72"/>
      <c r="K125" s="72"/>
      <c r="L125" s="72"/>
      <c r="M125" s="73"/>
    </row>
    <row r="126" spans="1:13" ht="15.75">
      <c r="A126" s="31" t="s">
        <v>98</v>
      </c>
      <c r="B126" s="9">
        <v>225</v>
      </c>
      <c r="C126" s="10" t="s">
        <v>101</v>
      </c>
      <c r="D126" s="72"/>
      <c r="E126" s="72">
        <v>741</v>
      </c>
      <c r="F126" s="55">
        <f t="shared" si="50"/>
        <v>0</v>
      </c>
      <c r="G126" s="72"/>
      <c r="H126" s="72"/>
      <c r="I126" s="72"/>
      <c r="J126" s="72"/>
      <c r="K126" s="72"/>
      <c r="L126" s="72"/>
      <c r="M126" s="73"/>
    </row>
    <row r="127" spans="1:13" ht="15.75" hidden="1">
      <c r="A127" s="31" t="s">
        <v>98</v>
      </c>
      <c r="B127" s="9">
        <v>226</v>
      </c>
      <c r="C127" s="10" t="s">
        <v>100</v>
      </c>
      <c r="D127" s="72"/>
      <c r="E127" s="72"/>
      <c r="F127" s="55">
        <f t="shared" si="50"/>
        <v>0</v>
      </c>
      <c r="G127" s="72"/>
      <c r="H127" s="72"/>
      <c r="I127" s="72"/>
      <c r="J127" s="72"/>
      <c r="K127" s="72"/>
      <c r="L127" s="72"/>
      <c r="M127" s="73"/>
    </row>
    <row r="128" spans="1:13" ht="15.75" hidden="1">
      <c r="A128" s="31" t="s">
        <v>98</v>
      </c>
      <c r="B128" s="9">
        <v>226</v>
      </c>
      <c r="C128" s="10" t="s">
        <v>101</v>
      </c>
      <c r="D128" s="72"/>
      <c r="E128" s="72"/>
      <c r="F128" s="55">
        <f t="shared" si="50"/>
        <v>0</v>
      </c>
      <c r="G128" s="72"/>
      <c r="H128" s="72"/>
      <c r="I128" s="72"/>
      <c r="J128" s="72"/>
      <c r="K128" s="72"/>
      <c r="L128" s="72"/>
      <c r="M128" s="73"/>
    </row>
    <row r="129" spans="1:13" ht="15.75" hidden="1">
      <c r="A129" s="31" t="s">
        <v>98</v>
      </c>
      <c r="B129" s="9">
        <v>290</v>
      </c>
      <c r="C129" s="10" t="s">
        <v>100</v>
      </c>
      <c r="D129" s="72"/>
      <c r="E129" s="72"/>
      <c r="F129" s="55">
        <f t="shared" si="50"/>
        <v>0</v>
      </c>
      <c r="G129" s="72"/>
      <c r="H129" s="72"/>
      <c r="I129" s="72"/>
      <c r="J129" s="72"/>
      <c r="K129" s="72"/>
      <c r="L129" s="72"/>
      <c r="M129" s="73"/>
    </row>
    <row r="130" spans="1:13" ht="15.75" hidden="1">
      <c r="A130" s="31" t="s">
        <v>98</v>
      </c>
      <c r="B130" s="9">
        <v>290</v>
      </c>
      <c r="C130" s="10" t="s">
        <v>101</v>
      </c>
      <c r="D130" s="72"/>
      <c r="E130" s="72"/>
      <c r="F130" s="55">
        <f t="shared" si="50"/>
        <v>0</v>
      </c>
      <c r="G130" s="72"/>
      <c r="H130" s="72"/>
      <c r="I130" s="72"/>
      <c r="J130" s="72"/>
      <c r="K130" s="72"/>
      <c r="L130" s="72"/>
      <c r="M130" s="73"/>
    </row>
    <row r="131" spans="1:13" ht="15.75" hidden="1">
      <c r="A131" s="31" t="s">
        <v>98</v>
      </c>
      <c r="B131" s="9">
        <v>310</v>
      </c>
      <c r="C131" s="10" t="s">
        <v>100</v>
      </c>
      <c r="D131" s="72"/>
      <c r="E131" s="72"/>
      <c r="F131" s="55">
        <f t="shared" si="50"/>
        <v>0</v>
      </c>
      <c r="G131" s="72"/>
      <c r="H131" s="72"/>
      <c r="I131" s="72"/>
      <c r="J131" s="72"/>
      <c r="K131" s="72"/>
      <c r="L131" s="72"/>
      <c r="M131" s="73"/>
    </row>
    <row r="132" spans="1:13" ht="15.75" hidden="1">
      <c r="A132" s="31" t="s">
        <v>98</v>
      </c>
      <c r="B132" s="9">
        <v>310</v>
      </c>
      <c r="C132" s="10" t="s">
        <v>101</v>
      </c>
      <c r="D132" s="72"/>
      <c r="E132" s="72"/>
      <c r="F132" s="55">
        <f t="shared" si="50"/>
        <v>0</v>
      </c>
      <c r="G132" s="72"/>
      <c r="H132" s="72"/>
      <c r="I132" s="72"/>
      <c r="J132" s="72"/>
      <c r="K132" s="72"/>
      <c r="L132" s="72"/>
      <c r="M132" s="73"/>
    </row>
    <row r="133" spans="1:13" ht="15.75" hidden="1">
      <c r="A133" s="31" t="s">
        <v>98</v>
      </c>
      <c r="B133" s="9">
        <v>340</v>
      </c>
      <c r="C133" s="10" t="s">
        <v>100</v>
      </c>
      <c r="D133" s="72"/>
      <c r="E133" s="72"/>
      <c r="F133" s="55">
        <f t="shared" si="50"/>
        <v>0</v>
      </c>
      <c r="G133" s="72"/>
      <c r="H133" s="72"/>
      <c r="I133" s="72"/>
      <c r="J133" s="72"/>
      <c r="K133" s="72"/>
      <c r="L133" s="72"/>
      <c r="M133" s="73"/>
    </row>
    <row r="134" spans="1:13" ht="15.75" hidden="1">
      <c r="A134" s="31" t="s">
        <v>98</v>
      </c>
      <c r="B134" s="9">
        <v>340</v>
      </c>
      <c r="C134" s="10" t="s">
        <v>101</v>
      </c>
      <c r="D134" s="72"/>
      <c r="E134" s="72"/>
      <c r="F134" s="55">
        <f t="shared" si="50"/>
        <v>0</v>
      </c>
      <c r="G134" s="72"/>
      <c r="H134" s="72"/>
      <c r="I134" s="72"/>
      <c r="J134" s="72"/>
      <c r="K134" s="72"/>
      <c r="L134" s="72"/>
      <c r="M134" s="73"/>
    </row>
    <row r="135" spans="1:13" ht="36" customHeight="1" hidden="1">
      <c r="A135" s="24"/>
      <c r="B135" s="83" t="s">
        <v>79</v>
      </c>
      <c r="C135" s="83"/>
      <c r="D135" s="49">
        <f>SUM(D136,D137)</f>
        <v>0</v>
      </c>
      <c r="E135" s="49">
        <f>SUM(E136,E137)</f>
        <v>0</v>
      </c>
      <c r="F135" s="49">
        <f>SUM(F136,F137,F138)</f>
        <v>0</v>
      </c>
      <c r="G135" s="49">
        <f aca="true" t="shared" si="51" ref="G135:M135">SUM(G136,G137)</f>
        <v>0</v>
      </c>
      <c r="H135" s="49">
        <f t="shared" si="51"/>
        <v>0</v>
      </c>
      <c r="I135" s="49">
        <f t="shared" si="51"/>
        <v>0</v>
      </c>
      <c r="J135" s="49">
        <f t="shared" si="51"/>
        <v>0</v>
      </c>
      <c r="K135" s="49">
        <f t="shared" si="51"/>
        <v>0</v>
      </c>
      <c r="L135" s="49">
        <f t="shared" si="51"/>
        <v>0</v>
      </c>
      <c r="M135" s="50">
        <f t="shared" si="51"/>
        <v>0</v>
      </c>
    </row>
    <row r="136" spans="1:13" ht="15.75" hidden="1">
      <c r="A136" s="31" t="s">
        <v>47</v>
      </c>
      <c r="B136" s="9">
        <v>226</v>
      </c>
      <c r="C136" s="10" t="s">
        <v>85</v>
      </c>
      <c r="D136" s="58"/>
      <c r="E136" s="58"/>
      <c r="F136" s="55">
        <f>SUM(G136:M136)</f>
        <v>0</v>
      </c>
      <c r="G136" s="58"/>
      <c r="H136" s="58"/>
      <c r="I136" s="58"/>
      <c r="J136" s="58"/>
      <c r="K136" s="58"/>
      <c r="L136" s="58"/>
      <c r="M136" s="65"/>
    </row>
    <row r="137" spans="1:13" ht="15.75" hidden="1">
      <c r="A137" s="31" t="s">
        <v>47</v>
      </c>
      <c r="B137" s="9">
        <v>226</v>
      </c>
      <c r="C137" s="10" t="s">
        <v>86</v>
      </c>
      <c r="D137" s="72"/>
      <c r="E137" s="72"/>
      <c r="F137" s="55">
        <f>SUM(G137:M137)</f>
        <v>0</v>
      </c>
      <c r="G137" s="72"/>
      <c r="H137" s="72"/>
      <c r="I137" s="72"/>
      <c r="J137" s="72"/>
      <c r="K137" s="72"/>
      <c r="L137" s="72"/>
      <c r="M137" s="73"/>
    </row>
    <row r="138" spans="1:13" ht="31.5" hidden="1">
      <c r="A138" s="31" t="s">
        <v>47</v>
      </c>
      <c r="B138" s="9">
        <v>251</v>
      </c>
      <c r="C138" s="17" t="s">
        <v>33</v>
      </c>
      <c r="D138" s="72"/>
      <c r="E138" s="72"/>
      <c r="F138" s="55">
        <f>SUM(G138:M138)</f>
        <v>0</v>
      </c>
      <c r="G138" s="72"/>
      <c r="H138" s="72"/>
      <c r="I138" s="72"/>
      <c r="J138" s="72"/>
      <c r="K138" s="72"/>
      <c r="L138" s="72"/>
      <c r="M138" s="73"/>
    </row>
    <row r="139" spans="1:13" ht="15.75">
      <c r="A139" s="86" t="s">
        <v>53</v>
      </c>
      <c r="B139" s="87"/>
      <c r="C139" s="87"/>
      <c r="D139" s="49">
        <f aca="true" t="shared" si="52" ref="D139:M139">SUM(D135,D117,D121,D123)</f>
        <v>0</v>
      </c>
      <c r="E139" s="49">
        <f t="shared" si="52"/>
        <v>749</v>
      </c>
      <c r="F139" s="49">
        <f t="shared" si="52"/>
        <v>83</v>
      </c>
      <c r="G139" s="49">
        <f t="shared" si="52"/>
        <v>0</v>
      </c>
      <c r="H139" s="49">
        <f t="shared" si="52"/>
        <v>8</v>
      </c>
      <c r="I139" s="49">
        <f t="shared" si="52"/>
        <v>0</v>
      </c>
      <c r="J139" s="49">
        <f t="shared" si="52"/>
        <v>0</v>
      </c>
      <c r="K139" s="49">
        <f t="shared" si="52"/>
        <v>0</v>
      </c>
      <c r="L139" s="49">
        <f t="shared" si="52"/>
        <v>0</v>
      </c>
      <c r="M139" s="50">
        <f t="shared" si="52"/>
        <v>75</v>
      </c>
    </row>
    <row r="140" spans="1:13" ht="15.75">
      <c r="A140" s="18" t="s">
        <v>44</v>
      </c>
      <c r="B140" s="14"/>
      <c r="C140" s="15"/>
      <c r="D140" s="59"/>
      <c r="E140" s="59"/>
      <c r="F140" s="59"/>
      <c r="G140" s="59"/>
      <c r="H140" s="59"/>
      <c r="I140" s="59"/>
      <c r="J140" s="59"/>
      <c r="K140" s="59"/>
      <c r="L140" s="59"/>
      <c r="M140" s="60"/>
    </row>
    <row r="141" spans="1:13" ht="15.75">
      <c r="A141" s="24"/>
      <c r="B141" s="82" t="s">
        <v>74</v>
      </c>
      <c r="C141" s="82"/>
      <c r="D141" s="49">
        <f aca="true" t="shared" si="53" ref="D141:M141">SUM(D142:D158)</f>
        <v>0</v>
      </c>
      <c r="E141" s="49">
        <f t="shared" si="53"/>
        <v>801</v>
      </c>
      <c r="F141" s="49">
        <f t="shared" si="53"/>
        <v>8</v>
      </c>
      <c r="G141" s="49">
        <f t="shared" si="53"/>
        <v>0</v>
      </c>
      <c r="H141" s="49">
        <f t="shared" si="53"/>
        <v>8</v>
      </c>
      <c r="I141" s="49">
        <f t="shared" si="53"/>
        <v>0</v>
      </c>
      <c r="J141" s="49">
        <f t="shared" si="53"/>
        <v>0</v>
      </c>
      <c r="K141" s="49">
        <f t="shared" si="53"/>
        <v>0</v>
      </c>
      <c r="L141" s="49">
        <f t="shared" si="53"/>
        <v>0</v>
      </c>
      <c r="M141" s="50">
        <f t="shared" si="53"/>
        <v>0</v>
      </c>
    </row>
    <row r="142" spans="1:13" ht="15.75" hidden="1">
      <c r="A142" s="30" t="s">
        <v>59</v>
      </c>
      <c r="B142" s="9">
        <v>225</v>
      </c>
      <c r="C142" s="10" t="s">
        <v>9</v>
      </c>
      <c r="D142" s="72"/>
      <c r="E142" s="72"/>
      <c r="F142" s="55">
        <f aca="true" t="shared" si="54" ref="F142:F158">SUM(G142:M142)</f>
        <v>0</v>
      </c>
      <c r="G142" s="72"/>
      <c r="H142" s="72"/>
      <c r="I142" s="72"/>
      <c r="J142" s="72"/>
      <c r="K142" s="72"/>
      <c r="L142" s="72"/>
      <c r="M142" s="73"/>
    </row>
    <row r="143" spans="1:13" ht="15.75" hidden="1">
      <c r="A143" s="30" t="s">
        <v>59</v>
      </c>
      <c r="B143" s="9">
        <v>226</v>
      </c>
      <c r="C143" s="10" t="s">
        <v>10</v>
      </c>
      <c r="D143" s="72"/>
      <c r="E143" s="72"/>
      <c r="F143" s="55">
        <f t="shared" si="54"/>
        <v>0</v>
      </c>
      <c r="G143" s="72"/>
      <c r="H143" s="72"/>
      <c r="I143" s="72"/>
      <c r="J143" s="72"/>
      <c r="K143" s="72"/>
      <c r="L143" s="72"/>
      <c r="M143" s="73"/>
    </row>
    <row r="144" spans="1:13" ht="31.5" hidden="1">
      <c r="A144" s="30" t="s">
        <v>59</v>
      </c>
      <c r="B144" s="9">
        <v>241</v>
      </c>
      <c r="C144" s="17" t="s">
        <v>57</v>
      </c>
      <c r="D144" s="72"/>
      <c r="E144" s="72"/>
      <c r="F144" s="55">
        <f t="shared" si="54"/>
        <v>0</v>
      </c>
      <c r="G144" s="72"/>
      <c r="H144" s="72"/>
      <c r="I144" s="72"/>
      <c r="J144" s="72"/>
      <c r="K144" s="72"/>
      <c r="L144" s="72"/>
      <c r="M144" s="73"/>
    </row>
    <row r="145" spans="1:13" ht="31.5" hidden="1">
      <c r="A145" s="30" t="s">
        <v>59</v>
      </c>
      <c r="B145" s="9">
        <v>242</v>
      </c>
      <c r="C145" s="17" t="s">
        <v>58</v>
      </c>
      <c r="D145" s="72"/>
      <c r="E145" s="72"/>
      <c r="F145" s="55">
        <f t="shared" si="54"/>
        <v>0</v>
      </c>
      <c r="G145" s="72"/>
      <c r="H145" s="72"/>
      <c r="I145" s="72"/>
      <c r="J145" s="72"/>
      <c r="K145" s="72"/>
      <c r="L145" s="72"/>
      <c r="M145" s="73"/>
    </row>
    <row r="146" spans="1:13" ht="15.75" hidden="1">
      <c r="A146" s="30" t="s">
        <v>59</v>
      </c>
      <c r="B146" s="9">
        <v>290</v>
      </c>
      <c r="C146" s="10" t="s">
        <v>11</v>
      </c>
      <c r="D146" s="72"/>
      <c r="E146" s="72"/>
      <c r="F146" s="55">
        <f t="shared" si="54"/>
        <v>0</v>
      </c>
      <c r="G146" s="72"/>
      <c r="H146" s="72"/>
      <c r="I146" s="72"/>
      <c r="J146" s="72"/>
      <c r="K146" s="72"/>
      <c r="L146" s="72"/>
      <c r="M146" s="73"/>
    </row>
    <row r="147" spans="1:13" ht="15.75" hidden="1">
      <c r="A147" s="30" t="s">
        <v>59</v>
      </c>
      <c r="B147" s="9">
        <v>310</v>
      </c>
      <c r="C147" s="10" t="s">
        <v>13</v>
      </c>
      <c r="D147" s="72"/>
      <c r="E147" s="72"/>
      <c r="F147" s="55">
        <f t="shared" si="54"/>
        <v>0</v>
      </c>
      <c r="G147" s="72"/>
      <c r="H147" s="72"/>
      <c r="I147" s="72"/>
      <c r="J147" s="72"/>
      <c r="K147" s="72"/>
      <c r="L147" s="72"/>
      <c r="M147" s="73"/>
    </row>
    <row r="148" spans="1:13" ht="15.75" hidden="1">
      <c r="A148" s="30" t="s">
        <v>59</v>
      </c>
      <c r="B148" s="9">
        <v>340</v>
      </c>
      <c r="C148" s="10" t="s">
        <v>14</v>
      </c>
      <c r="D148" s="72"/>
      <c r="E148" s="72"/>
      <c r="F148" s="55">
        <f t="shared" si="54"/>
        <v>0</v>
      </c>
      <c r="G148" s="72"/>
      <c r="H148" s="72"/>
      <c r="I148" s="72"/>
      <c r="J148" s="72"/>
      <c r="K148" s="72"/>
      <c r="L148" s="72"/>
      <c r="M148" s="73"/>
    </row>
    <row r="149" spans="1:13" ht="15.75">
      <c r="A149" s="30" t="s">
        <v>59</v>
      </c>
      <c r="B149" s="9">
        <v>225</v>
      </c>
      <c r="C149" s="10" t="s">
        <v>100</v>
      </c>
      <c r="D149" s="72"/>
      <c r="E149" s="72">
        <v>8</v>
      </c>
      <c r="F149" s="55">
        <f t="shared" si="54"/>
        <v>8</v>
      </c>
      <c r="G149" s="72"/>
      <c r="H149" s="72">
        <v>8</v>
      </c>
      <c r="I149" s="72"/>
      <c r="J149" s="72"/>
      <c r="K149" s="72"/>
      <c r="L149" s="72"/>
      <c r="M149" s="73"/>
    </row>
    <row r="150" spans="1:13" ht="15.75">
      <c r="A150" s="30" t="s">
        <v>59</v>
      </c>
      <c r="B150" s="9">
        <v>225</v>
      </c>
      <c r="C150" s="10" t="s">
        <v>101</v>
      </c>
      <c r="D150" s="72"/>
      <c r="E150" s="72">
        <v>793</v>
      </c>
      <c r="F150" s="55">
        <f t="shared" si="54"/>
        <v>0</v>
      </c>
      <c r="G150" s="72"/>
      <c r="H150" s="72"/>
      <c r="I150" s="72"/>
      <c r="J150" s="72"/>
      <c r="K150" s="72"/>
      <c r="L150" s="72"/>
      <c r="M150" s="73"/>
    </row>
    <row r="151" spans="1:13" ht="15.75" hidden="1">
      <c r="A151" s="30" t="s">
        <v>59</v>
      </c>
      <c r="B151" s="9">
        <v>226</v>
      </c>
      <c r="C151" s="10" t="s">
        <v>100</v>
      </c>
      <c r="D151" s="72"/>
      <c r="E151" s="72"/>
      <c r="F151" s="55">
        <f t="shared" si="54"/>
        <v>0</v>
      </c>
      <c r="G151" s="72"/>
      <c r="H151" s="72"/>
      <c r="I151" s="72"/>
      <c r="J151" s="72"/>
      <c r="K151" s="72"/>
      <c r="L151" s="72"/>
      <c r="M151" s="73"/>
    </row>
    <row r="152" spans="1:13" ht="15.75" hidden="1">
      <c r="A152" s="30" t="s">
        <v>59</v>
      </c>
      <c r="B152" s="9">
        <v>226</v>
      </c>
      <c r="C152" s="10" t="s">
        <v>101</v>
      </c>
      <c r="D152" s="72"/>
      <c r="E152" s="72"/>
      <c r="F152" s="55">
        <f t="shared" si="54"/>
        <v>0</v>
      </c>
      <c r="G152" s="72"/>
      <c r="H152" s="72"/>
      <c r="I152" s="72"/>
      <c r="J152" s="72"/>
      <c r="K152" s="72"/>
      <c r="L152" s="72"/>
      <c r="M152" s="73"/>
    </row>
    <row r="153" spans="1:13" ht="15.75" hidden="1">
      <c r="A153" s="30" t="s">
        <v>59</v>
      </c>
      <c r="B153" s="9">
        <v>290</v>
      </c>
      <c r="C153" s="10" t="s">
        <v>100</v>
      </c>
      <c r="D153" s="72"/>
      <c r="E153" s="72"/>
      <c r="F153" s="55">
        <f t="shared" si="54"/>
        <v>0</v>
      </c>
      <c r="G153" s="72"/>
      <c r="H153" s="72"/>
      <c r="I153" s="72"/>
      <c r="J153" s="72"/>
      <c r="K153" s="72"/>
      <c r="L153" s="72"/>
      <c r="M153" s="73"/>
    </row>
    <row r="154" spans="1:13" ht="15.75" hidden="1">
      <c r="A154" s="30" t="s">
        <v>59</v>
      </c>
      <c r="B154" s="9">
        <v>290</v>
      </c>
      <c r="C154" s="10" t="s">
        <v>101</v>
      </c>
      <c r="D154" s="72"/>
      <c r="E154" s="72"/>
      <c r="F154" s="55">
        <f t="shared" si="54"/>
        <v>0</v>
      </c>
      <c r="G154" s="72"/>
      <c r="H154" s="72"/>
      <c r="I154" s="72"/>
      <c r="J154" s="72"/>
      <c r="K154" s="72"/>
      <c r="L154" s="72"/>
      <c r="M154" s="73"/>
    </row>
    <row r="155" spans="1:13" ht="15.75" hidden="1">
      <c r="A155" s="30" t="s">
        <v>59</v>
      </c>
      <c r="B155" s="9">
        <v>310</v>
      </c>
      <c r="C155" s="10" t="s">
        <v>100</v>
      </c>
      <c r="D155" s="72"/>
      <c r="E155" s="72"/>
      <c r="F155" s="55">
        <f t="shared" si="54"/>
        <v>0</v>
      </c>
      <c r="G155" s="72"/>
      <c r="H155" s="72"/>
      <c r="I155" s="72"/>
      <c r="J155" s="72"/>
      <c r="K155" s="72"/>
      <c r="L155" s="72"/>
      <c r="M155" s="73"/>
    </row>
    <row r="156" spans="1:13" ht="15.75" hidden="1">
      <c r="A156" s="30" t="s">
        <v>59</v>
      </c>
      <c r="B156" s="9">
        <v>310</v>
      </c>
      <c r="C156" s="10" t="s">
        <v>101</v>
      </c>
      <c r="D156" s="72"/>
      <c r="E156" s="72"/>
      <c r="F156" s="55">
        <f t="shared" si="54"/>
        <v>0</v>
      </c>
      <c r="G156" s="72"/>
      <c r="H156" s="72"/>
      <c r="I156" s="72"/>
      <c r="J156" s="72"/>
      <c r="K156" s="72"/>
      <c r="L156" s="72"/>
      <c r="M156" s="73"/>
    </row>
    <row r="157" spans="1:13" ht="15.75" hidden="1">
      <c r="A157" s="30" t="s">
        <v>59</v>
      </c>
      <c r="B157" s="9">
        <v>340</v>
      </c>
      <c r="C157" s="10" t="s">
        <v>100</v>
      </c>
      <c r="D157" s="72"/>
      <c r="E157" s="72"/>
      <c r="F157" s="55">
        <f t="shared" si="54"/>
        <v>0</v>
      </c>
      <c r="G157" s="72"/>
      <c r="H157" s="72"/>
      <c r="I157" s="72"/>
      <c r="J157" s="72"/>
      <c r="K157" s="72"/>
      <c r="L157" s="72"/>
      <c r="M157" s="73"/>
    </row>
    <row r="158" spans="1:13" ht="15.75" hidden="1">
      <c r="A158" s="30" t="s">
        <v>59</v>
      </c>
      <c r="B158" s="9">
        <v>340</v>
      </c>
      <c r="C158" s="10" t="s">
        <v>101</v>
      </c>
      <c r="D158" s="72"/>
      <c r="E158" s="72"/>
      <c r="F158" s="55">
        <f t="shared" si="54"/>
        <v>0</v>
      </c>
      <c r="G158" s="72"/>
      <c r="H158" s="72"/>
      <c r="I158" s="72"/>
      <c r="J158" s="72"/>
      <c r="K158" s="72"/>
      <c r="L158" s="72"/>
      <c r="M158" s="73"/>
    </row>
    <row r="159" spans="1:13" ht="15.75">
      <c r="A159" s="35"/>
      <c r="B159" s="82" t="s">
        <v>80</v>
      </c>
      <c r="C159" s="82"/>
      <c r="D159" s="49">
        <f aca="true" t="shared" si="55" ref="D159:M159">SUM(D160:D180)</f>
        <v>0</v>
      </c>
      <c r="E159" s="49">
        <f t="shared" si="55"/>
        <v>5189</v>
      </c>
      <c r="F159" s="49">
        <f t="shared" si="55"/>
        <v>200</v>
      </c>
      <c r="G159" s="49">
        <f t="shared" si="55"/>
        <v>0</v>
      </c>
      <c r="H159" s="49">
        <f t="shared" si="55"/>
        <v>200</v>
      </c>
      <c r="I159" s="49">
        <f t="shared" si="55"/>
        <v>0</v>
      </c>
      <c r="J159" s="49">
        <f t="shared" si="55"/>
        <v>0</v>
      </c>
      <c r="K159" s="49">
        <f t="shared" si="55"/>
        <v>0</v>
      </c>
      <c r="L159" s="49">
        <f t="shared" si="55"/>
        <v>0</v>
      </c>
      <c r="M159" s="50">
        <f t="shared" si="55"/>
        <v>0</v>
      </c>
    </row>
    <row r="160" spans="1:13" ht="15.75" hidden="1">
      <c r="A160" s="30" t="s">
        <v>49</v>
      </c>
      <c r="B160" s="9">
        <v>225</v>
      </c>
      <c r="C160" s="10" t="s">
        <v>9</v>
      </c>
      <c r="D160" s="72"/>
      <c r="E160" s="72"/>
      <c r="F160" s="55">
        <f aca="true" t="shared" si="56" ref="F160:F180">SUM(G160:M160)</f>
        <v>0</v>
      </c>
      <c r="G160" s="72"/>
      <c r="H160" s="72"/>
      <c r="I160" s="72"/>
      <c r="J160" s="72"/>
      <c r="K160" s="72"/>
      <c r="L160" s="72"/>
      <c r="M160" s="73"/>
    </row>
    <row r="161" spans="1:13" ht="15.75" hidden="1">
      <c r="A161" s="30" t="s">
        <v>49</v>
      </c>
      <c r="B161" s="9">
        <v>226</v>
      </c>
      <c r="C161" s="10" t="s">
        <v>10</v>
      </c>
      <c r="D161" s="72"/>
      <c r="E161" s="72"/>
      <c r="F161" s="55">
        <f t="shared" si="56"/>
        <v>0</v>
      </c>
      <c r="G161" s="72"/>
      <c r="H161" s="72"/>
      <c r="I161" s="72"/>
      <c r="J161" s="72"/>
      <c r="K161" s="72"/>
      <c r="L161" s="72"/>
      <c r="M161" s="73"/>
    </row>
    <row r="162" spans="1:13" ht="15.75" hidden="1">
      <c r="A162" s="30" t="s">
        <v>49</v>
      </c>
      <c r="B162" s="9">
        <v>310</v>
      </c>
      <c r="C162" s="10" t="s">
        <v>13</v>
      </c>
      <c r="D162" s="72"/>
      <c r="E162" s="72"/>
      <c r="F162" s="55">
        <f t="shared" si="56"/>
        <v>0</v>
      </c>
      <c r="G162" s="72"/>
      <c r="H162" s="72"/>
      <c r="I162" s="72"/>
      <c r="J162" s="72"/>
      <c r="K162" s="72"/>
      <c r="L162" s="72"/>
      <c r="M162" s="73"/>
    </row>
    <row r="163" spans="1:13" ht="15.75" hidden="1">
      <c r="A163" s="30" t="s">
        <v>49</v>
      </c>
      <c r="B163" s="9">
        <v>340</v>
      </c>
      <c r="C163" s="10" t="s">
        <v>14</v>
      </c>
      <c r="D163" s="72"/>
      <c r="E163" s="72"/>
      <c r="F163" s="55">
        <f t="shared" si="56"/>
        <v>0</v>
      </c>
      <c r="G163" s="72"/>
      <c r="H163" s="72"/>
      <c r="I163" s="72"/>
      <c r="J163" s="72"/>
      <c r="K163" s="72"/>
      <c r="L163" s="72"/>
      <c r="M163" s="73"/>
    </row>
    <row r="164" spans="1:13" ht="31.5">
      <c r="A164" s="30" t="s">
        <v>49</v>
      </c>
      <c r="B164" s="9">
        <v>225</v>
      </c>
      <c r="C164" s="17" t="s">
        <v>81</v>
      </c>
      <c r="D164" s="72"/>
      <c r="E164" s="72">
        <v>50</v>
      </c>
      <c r="F164" s="55">
        <f t="shared" si="56"/>
        <v>50</v>
      </c>
      <c r="G164" s="72"/>
      <c r="H164" s="72">
        <v>50</v>
      </c>
      <c r="I164" s="72"/>
      <c r="J164" s="72"/>
      <c r="K164" s="72"/>
      <c r="L164" s="72"/>
      <c r="M164" s="73"/>
    </row>
    <row r="165" spans="1:13" ht="31.5">
      <c r="A165" s="30" t="s">
        <v>49</v>
      </c>
      <c r="B165" s="9">
        <v>225</v>
      </c>
      <c r="C165" s="17" t="s">
        <v>82</v>
      </c>
      <c r="D165" s="72"/>
      <c r="E165" s="72">
        <v>2700</v>
      </c>
      <c r="F165" s="55">
        <f t="shared" si="56"/>
        <v>0</v>
      </c>
      <c r="G165" s="72"/>
      <c r="H165" s="72"/>
      <c r="I165" s="72"/>
      <c r="J165" s="72"/>
      <c r="K165" s="72"/>
      <c r="L165" s="72"/>
      <c r="M165" s="73"/>
    </row>
    <row r="166" spans="1:13" ht="31.5" hidden="1">
      <c r="A166" s="30" t="s">
        <v>49</v>
      </c>
      <c r="B166" s="9">
        <v>226</v>
      </c>
      <c r="C166" s="17" t="s">
        <v>81</v>
      </c>
      <c r="D166" s="72"/>
      <c r="E166" s="72"/>
      <c r="F166" s="55">
        <f t="shared" si="56"/>
        <v>0</v>
      </c>
      <c r="G166" s="72"/>
      <c r="H166" s="72"/>
      <c r="I166" s="72"/>
      <c r="J166" s="72"/>
      <c r="K166" s="72"/>
      <c r="L166" s="72"/>
      <c r="M166" s="73"/>
    </row>
    <row r="167" spans="1:13" ht="31.5" hidden="1">
      <c r="A167" s="30" t="s">
        <v>49</v>
      </c>
      <c r="B167" s="9">
        <v>226</v>
      </c>
      <c r="C167" s="17" t="s">
        <v>82</v>
      </c>
      <c r="D167" s="72"/>
      <c r="E167" s="72"/>
      <c r="F167" s="55">
        <f t="shared" si="56"/>
        <v>0</v>
      </c>
      <c r="G167" s="72"/>
      <c r="H167" s="72"/>
      <c r="I167" s="72"/>
      <c r="J167" s="72"/>
      <c r="K167" s="72"/>
      <c r="L167" s="72"/>
      <c r="M167" s="73"/>
    </row>
    <row r="168" spans="1:13" ht="31.5" hidden="1">
      <c r="A168" s="30" t="s">
        <v>49</v>
      </c>
      <c r="B168" s="9">
        <v>310</v>
      </c>
      <c r="C168" s="17" t="s">
        <v>81</v>
      </c>
      <c r="D168" s="72"/>
      <c r="E168" s="72"/>
      <c r="F168" s="55">
        <f t="shared" si="56"/>
        <v>0</v>
      </c>
      <c r="G168" s="72"/>
      <c r="H168" s="72"/>
      <c r="I168" s="72"/>
      <c r="J168" s="72"/>
      <c r="K168" s="72"/>
      <c r="L168" s="72"/>
      <c r="M168" s="73"/>
    </row>
    <row r="169" spans="1:13" ht="31.5" hidden="1">
      <c r="A169" s="30" t="s">
        <v>49</v>
      </c>
      <c r="B169" s="9">
        <v>310</v>
      </c>
      <c r="C169" s="17" t="s">
        <v>82</v>
      </c>
      <c r="D169" s="72"/>
      <c r="E169" s="72"/>
      <c r="F169" s="55">
        <f t="shared" si="56"/>
        <v>0</v>
      </c>
      <c r="G169" s="72"/>
      <c r="H169" s="72"/>
      <c r="I169" s="72"/>
      <c r="J169" s="72"/>
      <c r="K169" s="72"/>
      <c r="L169" s="72"/>
      <c r="M169" s="73"/>
    </row>
    <row r="170" spans="1:13" ht="31.5" hidden="1">
      <c r="A170" s="30" t="s">
        <v>49</v>
      </c>
      <c r="B170" s="9">
        <v>340</v>
      </c>
      <c r="C170" s="17" t="s">
        <v>81</v>
      </c>
      <c r="D170" s="72"/>
      <c r="E170" s="72"/>
      <c r="F170" s="55">
        <f t="shared" si="56"/>
        <v>0</v>
      </c>
      <c r="G170" s="72"/>
      <c r="H170" s="72"/>
      <c r="I170" s="72"/>
      <c r="J170" s="72"/>
      <c r="K170" s="72"/>
      <c r="L170" s="72"/>
      <c r="M170" s="73"/>
    </row>
    <row r="171" spans="1:13" ht="31.5" hidden="1">
      <c r="A171" s="30" t="s">
        <v>49</v>
      </c>
      <c r="B171" s="9">
        <v>340</v>
      </c>
      <c r="C171" s="17" t="s">
        <v>82</v>
      </c>
      <c r="D171" s="72"/>
      <c r="E171" s="72"/>
      <c r="F171" s="55">
        <f t="shared" si="56"/>
        <v>0</v>
      </c>
      <c r="G171" s="72"/>
      <c r="H171" s="72"/>
      <c r="I171" s="72"/>
      <c r="J171" s="72"/>
      <c r="K171" s="72"/>
      <c r="L171" s="72"/>
      <c r="M171" s="73"/>
    </row>
    <row r="172" spans="1:13" ht="15.75">
      <c r="A172" s="30" t="s">
        <v>49</v>
      </c>
      <c r="B172" s="9">
        <v>225</v>
      </c>
      <c r="C172" s="10" t="s">
        <v>83</v>
      </c>
      <c r="D172" s="72"/>
      <c r="E172" s="72">
        <v>689</v>
      </c>
      <c r="F172" s="55">
        <f t="shared" si="56"/>
        <v>50</v>
      </c>
      <c r="G172" s="72">
        <v>0</v>
      </c>
      <c r="H172" s="72">
        <v>50</v>
      </c>
      <c r="I172" s="72"/>
      <c r="J172" s="72"/>
      <c r="K172" s="72"/>
      <c r="L172" s="72"/>
      <c r="M172" s="73"/>
    </row>
    <row r="173" spans="1:13" ht="15.75" hidden="1">
      <c r="A173" s="30" t="s">
        <v>49</v>
      </c>
      <c r="B173" s="9">
        <v>226</v>
      </c>
      <c r="C173" s="10" t="s">
        <v>83</v>
      </c>
      <c r="D173" s="72"/>
      <c r="E173" s="72"/>
      <c r="F173" s="55">
        <f t="shared" si="56"/>
        <v>0</v>
      </c>
      <c r="G173" s="72"/>
      <c r="H173" s="72"/>
      <c r="I173" s="72"/>
      <c r="J173" s="72"/>
      <c r="K173" s="72"/>
      <c r="L173" s="72"/>
      <c r="M173" s="73"/>
    </row>
    <row r="174" spans="1:13" ht="15.75" hidden="1">
      <c r="A174" s="30" t="s">
        <v>49</v>
      </c>
      <c r="B174" s="9">
        <v>310</v>
      </c>
      <c r="C174" s="10" t="s">
        <v>83</v>
      </c>
      <c r="D174" s="72"/>
      <c r="E174" s="72"/>
      <c r="F174" s="55">
        <f t="shared" si="56"/>
        <v>0</v>
      </c>
      <c r="G174" s="72"/>
      <c r="H174" s="72"/>
      <c r="I174" s="72"/>
      <c r="J174" s="72"/>
      <c r="K174" s="72"/>
      <c r="L174" s="72"/>
      <c r="M174" s="73"/>
    </row>
    <row r="175" spans="1:13" ht="15.75" hidden="1">
      <c r="A175" s="30" t="s">
        <v>49</v>
      </c>
      <c r="B175" s="9">
        <v>340</v>
      </c>
      <c r="C175" s="10" t="s">
        <v>83</v>
      </c>
      <c r="D175" s="72"/>
      <c r="E175" s="72"/>
      <c r="F175" s="55">
        <f t="shared" si="56"/>
        <v>0</v>
      </c>
      <c r="G175" s="72"/>
      <c r="H175" s="72"/>
      <c r="I175" s="72"/>
      <c r="J175" s="72"/>
      <c r="K175" s="72"/>
      <c r="L175" s="72"/>
      <c r="M175" s="73"/>
    </row>
    <row r="176" spans="1:13" ht="15.75">
      <c r="A176" s="30" t="s">
        <v>49</v>
      </c>
      <c r="B176" s="9">
        <v>225</v>
      </c>
      <c r="C176" s="10" t="s">
        <v>84</v>
      </c>
      <c r="D176" s="72"/>
      <c r="E176" s="72">
        <v>1750</v>
      </c>
      <c r="F176" s="55">
        <f t="shared" si="56"/>
        <v>100</v>
      </c>
      <c r="G176" s="72">
        <v>0</v>
      </c>
      <c r="H176" s="72">
        <v>100</v>
      </c>
      <c r="I176" s="72"/>
      <c r="J176" s="72"/>
      <c r="K176" s="72"/>
      <c r="L176" s="72"/>
      <c r="M176" s="73"/>
    </row>
    <row r="177" spans="1:13" ht="15.75" hidden="1">
      <c r="A177" s="30" t="s">
        <v>49</v>
      </c>
      <c r="B177" s="9">
        <v>226</v>
      </c>
      <c r="C177" s="10" t="s">
        <v>84</v>
      </c>
      <c r="D177" s="72"/>
      <c r="E177" s="72"/>
      <c r="F177" s="55">
        <f t="shared" si="56"/>
        <v>0</v>
      </c>
      <c r="G177" s="72"/>
      <c r="H177" s="72"/>
      <c r="I177" s="72"/>
      <c r="J177" s="72"/>
      <c r="K177" s="72"/>
      <c r="L177" s="72"/>
      <c r="M177" s="73"/>
    </row>
    <row r="178" spans="1:13" ht="15.75" hidden="1">
      <c r="A178" s="30" t="s">
        <v>49</v>
      </c>
      <c r="B178" s="9">
        <v>310</v>
      </c>
      <c r="C178" s="10" t="s">
        <v>84</v>
      </c>
      <c r="D178" s="72"/>
      <c r="E178" s="72"/>
      <c r="F178" s="55">
        <f t="shared" si="56"/>
        <v>0</v>
      </c>
      <c r="G178" s="72"/>
      <c r="H178" s="72"/>
      <c r="I178" s="72"/>
      <c r="J178" s="72"/>
      <c r="K178" s="72"/>
      <c r="L178" s="72"/>
      <c r="M178" s="73"/>
    </row>
    <row r="179" spans="1:13" ht="15.75" hidden="1">
      <c r="A179" s="30" t="s">
        <v>49</v>
      </c>
      <c r="B179" s="9">
        <v>340</v>
      </c>
      <c r="C179" s="10" t="s">
        <v>84</v>
      </c>
      <c r="D179" s="72"/>
      <c r="E179" s="72"/>
      <c r="F179" s="55">
        <f t="shared" si="56"/>
        <v>0</v>
      </c>
      <c r="G179" s="72"/>
      <c r="H179" s="72"/>
      <c r="I179" s="72"/>
      <c r="J179" s="72"/>
      <c r="K179" s="72"/>
      <c r="L179" s="72"/>
      <c r="M179" s="73"/>
    </row>
    <row r="180" spans="1:13" ht="31.5" hidden="1">
      <c r="A180" s="30" t="s">
        <v>49</v>
      </c>
      <c r="B180" s="9">
        <v>242</v>
      </c>
      <c r="C180" s="17" t="s">
        <v>58</v>
      </c>
      <c r="D180" s="72"/>
      <c r="E180" s="72"/>
      <c r="F180" s="55">
        <f t="shared" si="56"/>
        <v>0</v>
      </c>
      <c r="G180" s="72"/>
      <c r="H180" s="72"/>
      <c r="I180" s="72"/>
      <c r="J180" s="72"/>
      <c r="K180" s="72"/>
      <c r="L180" s="72"/>
      <c r="M180" s="73"/>
    </row>
    <row r="181" spans="1:13" ht="15.75">
      <c r="A181" s="35"/>
      <c r="B181" s="98" t="s">
        <v>60</v>
      </c>
      <c r="C181" s="99"/>
      <c r="D181" s="49">
        <f aca="true" t="shared" si="57" ref="D181:M181">SUM(D182:D205)</f>
        <v>0</v>
      </c>
      <c r="E181" s="49">
        <f t="shared" si="57"/>
        <v>604</v>
      </c>
      <c r="F181" s="49">
        <f t="shared" si="57"/>
        <v>370</v>
      </c>
      <c r="G181" s="49">
        <f t="shared" si="57"/>
        <v>0</v>
      </c>
      <c r="H181" s="49">
        <f t="shared" si="57"/>
        <v>370</v>
      </c>
      <c r="I181" s="49">
        <f t="shared" si="57"/>
        <v>0</v>
      </c>
      <c r="J181" s="49">
        <f t="shared" si="57"/>
        <v>0</v>
      </c>
      <c r="K181" s="49">
        <f t="shared" si="57"/>
        <v>0</v>
      </c>
      <c r="L181" s="49">
        <f t="shared" si="57"/>
        <v>0</v>
      </c>
      <c r="M181" s="50">
        <f t="shared" si="57"/>
        <v>0</v>
      </c>
    </row>
    <row r="182" spans="1:13" ht="15.75">
      <c r="A182" s="30" t="s">
        <v>28</v>
      </c>
      <c r="B182" s="9">
        <v>223</v>
      </c>
      <c r="C182" s="10" t="s">
        <v>35</v>
      </c>
      <c r="D182" s="72"/>
      <c r="E182" s="72">
        <v>91</v>
      </c>
      <c r="F182" s="55">
        <f aca="true" t="shared" si="58" ref="F182:F205">SUM(G182:M182)</f>
        <v>90</v>
      </c>
      <c r="G182" s="72"/>
      <c r="H182" s="72">
        <v>90</v>
      </c>
      <c r="I182" s="72"/>
      <c r="J182" s="72"/>
      <c r="K182" s="72"/>
      <c r="L182" s="72"/>
      <c r="M182" s="73"/>
    </row>
    <row r="183" spans="1:13" ht="15.75">
      <c r="A183" s="30" t="s">
        <v>28</v>
      </c>
      <c r="B183" s="9">
        <v>225</v>
      </c>
      <c r="C183" s="10" t="s">
        <v>35</v>
      </c>
      <c r="D183" s="72"/>
      <c r="E183" s="72">
        <v>22</v>
      </c>
      <c r="F183" s="55">
        <f t="shared" si="58"/>
        <v>20</v>
      </c>
      <c r="G183" s="72"/>
      <c r="H183" s="72">
        <v>20</v>
      </c>
      <c r="I183" s="72"/>
      <c r="J183" s="72"/>
      <c r="K183" s="72"/>
      <c r="L183" s="72"/>
      <c r="M183" s="73"/>
    </row>
    <row r="184" spans="1:13" ht="15.75" hidden="1">
      <c r="A184" s="30" t="s">
        <v>28</v>
      </c>
      <c r="B184" s="9">
        <v>226</v>
      </c>
      <c r="C184" s="10" t="s">
        <v>35</v>
      </c>
      <c r="D184" s="72"/>
      <c r="E184" s="72"/>
      <c r="F184" s="55">
        <f t="shared" si="58"/>
        <v>0</v>
      </c>
      <c r="G184" s="72"/>
      <c r="H184" s="72"/>
      <c r="I184" s="72"/>
      <c r="J184" s="72"/>
      <c r="K184" s="72"/>
      <c r="L184" s="72"/>
      <c r="M184" s="73"/>
    </row>
    <row r="185" spans="1:13" ht="15.75" hidden="1">
      <c r="A185" s="30" t="s">
        <v>28</v>
      </c>
      <c r="B185" s="9">
        <v>310</v>
      </c>
      <c r="C185" s="10" t="s">
        <v>35</v>
      </c>
      <c r="D185" s="72"/>
      <c r="E185" s="72"/>
      <c r="F185" s="55">
        <f t="shared" si="58"/>
        <v>0</v>
      </c>
      <c r="G185" s="72"/>
      <c r="H185" s="72"/>
      <c r="I185" s="72"/>
      <c r="J185" s="72"/>
      <c r="K185" s="72"/>
      <c r="L185" s="72"/>
      <c r="M185" s="73"/>
    </row>
    <row r="186" spans="1:13" ht="15.75" hidden="1">
      <c r="A186" s="30" t="s">
        <v>28</v>
      </c>
      <c r="B186" s="9">
        <v>340</v>
      </c>
      <c r="C186" s="10" t="s">
        <v>35</v>
      </c>
      <c r="D186" s="72"/>
      <c r="E186" s="72"/>
      <c r="F186" s="55">
        <f t="shared" si="58"/>
        <v>0</v>
      </c>
      <c r="G186" s="72"/>
      <c r="H186" s="72"/>
      <c r="I186" s="72"/>
      <c r="J186" s="72"/>
      <c r="K186" s="72"/>
      <c r="L186" s="72"/>
      <c r="M186" s="73"/>
    </row>
    <row r="187" spans="1:13" ht="15.75">
      <c r="A187" s="30" t="s">
        <v>28</v>
      </c>
      <c r="B187" s="9">
        <v>225</v>
      </c>
      <c r="C187" s="10" t="s">
        <v>36</v>
      </c>
      <c r="D187" s="72"/>
      <c r="E187" s="72">
        <v>44</v>
      </c>
      <c r="F187" s="55">
        <f t="shared" si="58"/>
        <v>10</v>
      </c>
      <c r="G187" s="72"/>
      <c r="H187" s="72">
        <v>10</v>
      </c>
      <c r="I187" s="72"/>
      <c r="J187" s="72"/>
      <c r="K187" s="72"/>
      <c r="L187" s="72"/>
      <c r="M187" s="73"/>
    </row>
    <row r="188" spans="1:13" ht="15.75">
      <c r="A188" s="30" t="s">
        <v>28</v>
      </c>
      <c r="B188" s="9">
        <v>226</v>
      </c>
      <c r="C188" s="10" t="s">
        <v>36</v>
      </c>
      <c r="D188" s="72"/>
      <c r="E188" s="72">
        <v>60</v>
      </c>
      <c r="F188" s="55">
        <f t="shared" si="58"/>
        <v>10</v>
      </c>
      <c r="G188" s="72"/>
      <c r="H188" s="72">
        <v>10</v>
      </c>
      <c r="I188" s="72"/>
      <c r="J188" s="72"/>
      <c r="K188" s="72"/>
      <c r="L188" s="72"/>
      <c r="M188" s="73"/>
    </row>
    <row r="189" spans="1:13" ht="15.75" hidden="1">
      <c r="A189" s="30" t="s">
        <v>28</v>
      </c>
      <c r="B189" s="9">
        <v>310</v>
      </c>
      <c r="C189" s="10" t="s">
        <v>36</v>
      </c>
      <c r="D189" s="72"/>
      <c r="E189" s="72">
        <v>0</v>
      </c>
      <c r="F189" s="55">
        <f t="shared" si="58"/>
        <v>0</v>
      </c>
      <c r="G189" s="72"/>
      <c r="H189" s="72"/>
      <c r="I189" s="72"/>
      <c r="J189" s="72"/>
      <c r="K189" s="72"/>
      <c r="L189" s="72"/>
      <c r="M189" s="73"/>
    </row>
    <row r="190" spans="1:13" ht="15.75">
      <c r="A190" s="30" t="s">
        <v>28</v>
      </c>
      <c r="B190" s="9">
        <v>340</v>
      </c>
      <c r="C190" s="10" t="s">
        <v>36</v>
      </c>
      <c r="D190" s="72"/>
      <c r="E190" s="72">
        <v>25</v>
      </c>
      <c r="F190" s="55">
        <f t="shared" si="58"/>
        <v>10</v>
      </c>
      <c r="G190" s="72"/>
      <c r="H190" s="72">
        <v>10</v>
      </c>
      <c r="I190" s="72"/>
      <c r="J190" s="72"/>
      <c r="K190" s="72"/>
      <c r="L190" s="72"/>
      <c r="M190" s="73"/>
    </row>
    <row r="191" spans="1:13" ht="15.75">
      <c r="A191" s="30" t="s">
        <v>28</v>
      </c>
      <c r="B191" s="9">
        <v>225</v>
      </c>
      <c r="C191" s="10" t="s">
        <v>50</v>
      </c>
      <c r="D191" s="72"/>
      <c r="E191" s="72">
        <v>99</v>
      </c>
      <c r="F191" s="55">
        <f t="shared" si="58"/>
        <v>10</v>
      </c>
      <c r="G191" s="72"/>
      <c r="H191" s="72">
        <v>10</v>
      </c>
      <c r="I191" s="72"/>
      <c r="J191" s="72"/>
      <c r="K191" s="72"/>
      <c r="L191" s="72"/>
      <c r="M191" s="73"/>
    </row>
    <row r="192" spans="1:13" ht="15.75" hidden="1">
      <c r="A192" s="30" t="s">
        <v>28</v>
      </c>
      <c r="B192" s="9">
        <v>226</v>
      </c>
      <c r="C192" s="10" t="s">
        <v>50</v>
      </c>
      <c r="D192" s="72"/>
      <c r="E192" s="72"/>
      <c r="F192" s="55">
        <f t="shared" si="58"/>
        <v>0</v>
      </c>
      <c r="G192" s="72"/>
      <c r="H192" s="72"/>
      <c r="I192" s="72"/>
      <c r="J192" s="72"/>
      <c r="K192" s="72"/>
      <c r="L192" s="72"/>
      <c r="M192" s="73"/>
    </row>
    <row r="193" spans="1:13" ht="15.75" hidden="1">
      <c r="A193" s="30" t="s">
        <v>28</v>
      </c>
      <c r="B193" s="9">
        <v>310</v>
      </c>
      <c r="C193" s="10" t="s">
        <v>50</v>
      </c>
      <c r="D193" s="72"/>
      <c r="E193" s="72"/>
      <c r="F193" s="55">
        <f t="shared" si="58"/>
        <v>0</v>
      </c>
      <c r="G193" s="72"/>
      <c r="H193" s="72"/>
      <c r="I193" s="72"/>
      <c r="J193" s="72"/>
      <c r="K193" s="72"/>
      <c r="L193" s="72"/>
      <c r="M193" s="73"/>
    </row>
    <row r="194" spans="1:13" ht="15.75" hidden="1">
      <c r="A194" s="30" t="s">
        <v>28</v>
      </c>
      <c r="B194" s="9">
        <v>340</v>
      </c>
      <c r="C194" s="10" t="s">
        <v>50</v>
      </c>
      <c r="D194" s="72"/>
      <c r="E194" s="72"/>
      <c r="F194" s="55">
        <f t="shared" si="58"/>
        <v>0</v>
      </c>
      <c r="G194" s="72"/>
      <c r="H194" s="72"/>
      <c r="I194" s="72"/>
      <c r="J194" s="72"/>
      <c r="K194" s="72"/>
      <c r="L194" s="72"/>
      <c r="M194" s="73"/>
    </row>
    <row r="195" spans="1:13" ht="15.75">
      <c r="A195" s="30" t="s">
        <v>28</v>
      </c>
      <c r="B195" s="9">
        <v>225</v>
      </c>
      <c r="C195" s="10" t="s">
        <v>37</v>
      </c>
      <c r="D195" s="72"/>
      <c r="E195" s="72">
        <v>25</v>
      </c>
      <c r="F195" s="55">
        <f t="shared" si="58"/>
        <v>10</v>
      </c>
      <c r="G195" s="72"/>
      <c r="H195" s="72">
        <v>10</v>
      </c>
      <c r="I195" s="72"/>
      <c r="J195" s="72"/>
      <c r="K195" s="72"/>
      <c r="L195" s="72"/>
      <c r="M195" s="73"/>
    </row>
    <row r="196" spans="1:13" ht="15.75" hidden="1">
      <c r="A196" s="30" t="s">
        <v>28</v>
      </c>
      <c r="B196" s="9">
        <v>226</v>
      </c>
      <c r="C196" s="10" t="s">
        <v>37</v>
      </c>
      <c r="D196" s="72"/>
      <c r="E196" s="72"/>
      <c r="F196" s="55">
        <f t="shared" si="58"/>
        <v>0</v>
      </c>
      <c r="G196" s="72"/>
      <c r="H196" s="72"/>
      <c r="I196" s="72"/>
      <c r="J196" s="72"/>
      <c r="K196" s="72"/>
      <c r="L196" s="72"/>
      <c r="M196" s="73"/>
    </row>
    <row r="197" spans="1:13" ht="15.75" hidden="1">
      <c r="A197" s="30" t="s">
        <v>28</v>
      </c>
      <c r="B197" s="9">
        <v>310</v>
      </c>
      <c r="C197" s="10" t="s">
        <v>37</v>
      </c>
      <c r="D197" s="72"/>
      <c r="E197" s="72"/>
      <c r="F197" s="55">
        <f t="shared" si="58"/>
        <v>0</v>
      </c>
      <c r="G197" s="72"/>
      <c r="H197" s="72"/>
      <c r="I197" s="72"/>
      <c r="J197" s="72"/>
      <c r="K197" s="72"/>
      <c r="L197" s="72"/>
      <c r="M197" s="73"/>
    </row>
    <row r="198" spans="1:13" ht="15.75">
      <c r="A198" s="30" t="s">
        <v>28</v>
      </c>
      <c r="B198" s="9">
        <v>340</v>
      </c>
      <c r="C198" s="10" t="s">
        <v>37</v>
      </c>
      <c r="D198" s="72"/>
      <c r="E198" s="72">
        <v>10</v>
      </c>
      <c r="F198" s="55">
        <f t="shared" si="58"/>
        <v>10</v>
      </c>
      <c r="G198" s="72"/>
      <c r="H198" s="72">
        <v>10</v>
      </c>
      <c r="I198" s="72"/>
      <c r="J198" s="72"/>
      <c r="K198" s="72"/>
      <c r="L198" s="72"/>
      <c r="M198" s="73"/>
    </row>
    <row r="199" spans="1:13" ht="15.75" hidden="1">
      <c r="A199" s="30" t="s">
        <v>28</v>
      </c>
      <c r="B199" s="9">
        <v>222</v>
      </c>
      <c r="C199" s="10" t="s">
        <v>38</v>
      </c>
      <c r="D199" s="72"/>
      <c r="E199" s="72"/>
      <c r="F199" s="55">
        <f t="shared" si="58"/>
        <v>0</v>
      </c>
      <c r="G199" s="72"/>
      <c r="H199" s="72"/>
      <c r="I199" s="72"/>
      <c r="J199" s="72"/>
      <c r="K199" s="72"/>
      <c r="L199" s="72"/>
      <c r="M199" s="73"/>
    </row>
    <row r="200" spans="1:13" ht="15.75">
      <c r="A200" s="30" t="s">
        <v>28</v>
      </c>
      <c r="B200" s="9">
        <v>225</v>
      </c>
      <c r="C200" s="10" t="s">
        <v>38</v>
      </c>
      <c r="D200" s="72"/>
      <c r="E200" s="72">
        <v>173</v>
      </c>
      <c r="F200" s="55">
        <f t="shared" si="58"/>
        <v>150</v>
      </c>
      <c r="G200" s="72"/>
      <c r="H200" s="72">
        <v>150</v>
      </c>
      <c r="I200" s="72"/>
      <c r="J200" s="72"/>
      <c r="K200" s="72"/>
      <c r="L200" s="72"/>
      <c r="M200" s="73"/>
    </row>
    <row r="201" spans="1:13" ht="15.75" hidden="1">
      <c r="A201" s="30" t="s">
        <v>28</v>
      </c>
      <c r="B201" s="9">
        <v>226</v>
      </c>
      <c r="C201" s="10" t="s">
        <v>38</v>
      </c>
      <c r="D201" s="72"/>
      <c r="E201" s="72"/>
      <c r="F201" s="55">
        <f t="shared" si="58"/>
        <v>0</v>
      </c>
      <c r="G201" s="72"/>
      <c r="H201" s="72"/>
      <c r="I201" s="72"/>
      <c r="J201" s="72"/>
      <c r="K201" s="72"/>
      <c r="L201" s="72"/>
      <c r="M201" s="73"/>
    </row>
    <row r="202" spans="1:13" ht="15.75" hidden="1">
      <c r="A202" s="30" t="s">
        <v>28</v>
      </c>
      <c r="B202" s="9">
        <v>226</v>
      </c>
      <c r="C202" s="10" t="s">
        <v>99</v>
      </c>
      <c r="D202" s="72"/>
      <c r="E202" s="72"/>
      <c r="F202" s="55">
        <f t="shared" si="58"/>
        <v>0</v>
      </c>
      <c r="G202" s="72"/>
      <c r="H202" s="72"/>
      <c r="I202" s="72"/>
      <c r="J202" s="72"/>
      <c r="K202" s="72"/>
      <c r="L202" s="72"/>
      <c r="M202" s="73"/>
    </row>
    <row r="203" spans="1:13" ht="15.75" hidden="1">
      <c r="A203" s="30" t="s">
        <v>28</v>
      </c>
      <c r="B203" s="9">
        <v>290</v>
      </c>
      <c r="C203" s="10" t="s">
        <v>38</v>
      </c>
      <c r="D203" s="72"/>
      <c r="E203" s="72"/>
      <c r="F203" s="55">
        <f t="shared" si="58"/>
        <v>0</v>
      </c>
      <c r="G203" s="72"/>
      <c r="H203" s="72"/>
      <c r="I203" s="72"/>
      <c r="J203" s="72"/>
      <c r="K203" s="72"/>
      <c r="L203" s="72"/>
      <c r="M203" s="73"/>
    </row>
    <row r="204" spans="1:13" ht="15.75">
      <c r="A204" s="30" t="s">
        <v>28</v>
      </c>
      <c r="B204" s="9">
        <v>310</v>
      </c>
      <c r="C204" s="10" t="s">
        <v>38</v>
      </c>
      <c r="D204" s="72"/>
      <c r="E204" s="72">
        <v>43</v>
      </c>
      <c r="F204" s="55">
        <f t="shared" si="58"/>
        <v>40</v>
      </c>
      <c r="G204" s="72"/>
      <c r="H204" s="72">
        <v>40</v>
      </c>
      <c r="I204" s="72"/>
      <c r="J204" s="72"/>
      <c r="K204" s="72"/>
      <c r="L204" s="72"/>
      <c r="M204" s="73"/>
    </row>
    <row r="205" spans="1:13" ht="15.75">
      <c r="A205" s="30" t="s">
        <v>28</v>
      </c>
      <c r="B205" s="9">
        <v>340</v>
      </c>
      <c r="C205" s="10" t="s">
        <v>38</v>
      </c>
      <c r="D205" s="72"/>
      <c r="E205" s="72">
        <v>12</v>
      </c>
      <c r="F205" s="55">
        <f t="shared" si="58"/>
        <v>10</v>
      </c>
      <c r="G205" s="72"/>
      <c r="H205" s="72">
        <v>10</v>
      </c>
      <c r="I205" s="72"/>
      <c r="J205" s="72"/>
      <c r="K205" s="72"/>
      <c r="L205" s="72"/>
      <c r="M205" s="73"/>
    </row>
    <row r="206" spans="1:13" ht="15.75">
      <c r="A206" s="86" t="s">
        <v>27</v>
      </c>
      <c r="B206" s="87"/>
      <c r="C206" s="87"/>
      <c r="D206" s="49">
        <f aca="true" t="shared" si="59" ref="D206:M206">D181+D159+D141</f>
        <v>0</v>
      </c>
      <c r="E206" s="49">
        <f t="shared" si="59"/>
        <v>6594</v>
      </c>
      <c r="F206" s="49">
        <f t="shared" si="59"/>
        <v>578</v>
      </c>
      <c r="G206" s="49">
        <f t="shared" si="59"/>
        <v>0</v>
      </c>
      <c r="H206" s="49">
        <f t="shared" si="59"/>
        <v>578</v>
      </c>
      <c r="I206" s="49">
        <f t="shared" si="59"/>
        <v>0</v>
      </c>
      <c r="J206" s="49">
        <f t="shared" si="59"/>
        <v>0</v>
      </c>
      <c r="K206" s="49">
        <f t="shared" si="59"/>
        <v>0</v>
      </c>
      <c r="L206" s="49">
        <f t="shared" si="59"/>
        <v>0</v>
      </c>
      <c r="M206" s="50">
        <f t="shared" si="59"/>
        <v>0</v>
      </c>
    </row>
    <row r="207" spans="1:13" ht="15.75">
      <c r="A207" s="18" t="s">
        <v>65</v>
      </c>
      <c r="B207" s="14"/>
      <c r="C207" s="15"/>
      <c r="D207" s="59"/>
      <c r="E207" s="59"/>
      <c r="F207" s="59"/>
      <c r="G207" s="59"/>
      <c r="H207" s="59"/>
      <c r="I207" s="59"/>
      <c r="J207" s="59"/>
      <c r="K207" s="59"/>
      <c r="L207" s="59"/>
      <c r="M207" s="60"/>
    </row>
    <row r="208" spans="1:13" ht="15.75" hidden="1">
      <c r="A208" s="30" t="s">
        <v>51</v>
      </c>
      <c r="B208" s="9">
        <v>222</v>
      </c>
      <c r="C208" s="10" t="s">
        <v>6</v>
      </c>
      <c r="D208" s="72"/>
      <c r="E208" s="72"/>
      <c r="F208" s="55">
        <f>SUM(G208:M208)</f>
        <v>0</v>
      </c>
      <c r="G208" s="72"/>
      <c r="H208" s="72"/>
      <c r="I208" s="72"/>
      <c r="J208" s="72"/>
      <c r="K208" s="72"/>
      <c r="L208" s="72"/>
      <c r="M208" s="73"/>
    </row>
    <row r="209" spans="1:13" ht="15.75" hidden="1">
      <c r="A209" s="30" t="s">
        <v>51</v>
      </c>
      <c r="B209" s="9">
        <v>226</v>
      </c>
      <c r="C209" s="10" t="s">
        <v>10</v>
      </c>
      <c r="D209" s="72"/>
      <c r="E209" s="72"/>
      <c r="F209" s="55">
        <f>SUM(G209:M209)</f>
        <v>0</v>
      </c>
      <c r="G209" s="72"/>
      <c r="H209" s="72"/>
      <c r="I209" s="72"/>
      <c r="J209" s="72"/>
      <c r="K209" s="72"/>
      <c r="L209" s="72"/>
      <c r="M209" s="73"/>
    </row>
    <row r="210" spans="1:13" ht="15.75">
      <c r="A210" s="30" t="s">
        <v>51</v>
      </c>
      <c r="B210" s="9">
        <v>290</v>
      </c>
      <c r="C210" s="10" t="s">
        <v>11</v>
      </c>
      <c r="D210" s="72"/>
      <c r="E210" s="72">
        <v>9</v>
      </c>
      <c r="F210" s="55">
        <f>SUM(G210:M210)</f>
        <v>9</v>
      </c>
      <c r="G210" s="72"/>
      <c r="H210" s="72">
        <v>9</v>
      </c>
      <c r="I210" s="72"/>
      <c r="J210" s="72"/>
      <c r="K210" s="72"/>
      <c r="L210" s="72"/>
      <c r="M210" s="73"/>
    </row>
    <row r="211" spans="1:13" ht="15.75" hidden="1">
      <c r="A211" s="30" t="s">
        <v>51</v>
      </c>
      <c r="B211" s="9">
        <v>310</v>
      </c>
      <c r="C211" s="10" t="s">
        <v>38</v>
      </c>
      <c r="D211" s="72"/>
      <c r="E211" s="72"/>
      <c r="F211" s="55">
        <f>SUM(G211:M211)</f>
        <v>0</v>
      </c>
      <c r="G211" s="72"/>
      <c r="H211" s="72"/>
      <c r="I211" s="72"/>
      <c r="J211" s="72"/>
      <c r="K211" s="72"/>
      <c r="L211" s="72"/>
      <c r="M211" s="73"/>
    </row>
    <row r="212" spans="1:13" ht="15.75" hidden="1">
      <c r="A212" s="30" t="s">
        <v>51</v>
      </c>
      <c r="B212" s="9">
        <v>340</v>
      </c>
      <c r="C212" s="10" t="s">
        <v>14</v>
      </c>
      <c r="D212" s="72"/>
      <c r="E212" s="72"/>
      <c r="F212" s="55">
        <f>SUM(G212:M212)</f>
        <v>0</v>
      </c>
      <c r="G212" s="72"/>
      <c r="H212" s="72"/>
      <c r="I212" s="72"/>
      <c r="J212" s="72"/>
      <c r="K212" s="72"/>
      <c r="L212" s="72"/>
      <c r="M212" s="73"/>
    </row>
    <row r="213" spans="1:13" ht="15.75">
      <c r="A213" s="86" t="s">
        <v>52</v>
      </c>
      <c r="B213" s="87"/>
      <c r="C213" s="87"/>
      <c r="D213" s="49">
        <f aca="true" t="shared" si="60" ref="D213:M213">SUM(D208:D212)</f>
        <v>0</v>
      </c>
      <c r="E213" s="49">
        <f t="shared" si="60"/>
        <v>9</v>
      </c>
      <c r="F213" s="49">
        <f t="shared" si="60"/>
        <v>9</v>
      </c>
      <c r="G213" s="49">
        <f t="shared" si="60"/>
        <v>0</v>
      </c>
      <c r="H213" s="49">
        <f t="shared" si="60"/>
        <v>9</v>
      </c>
      <c r="I213" s="49">
        <f t="shared" si="60"/>
        <v>0</v>
      </c>
      <c r="J213" s="49">
        <f t="shared" si="60"/>
        <v>0</v>
      </c>
      <c r="K213" s="49">
        <f t="shared" si="60"/>
        <v>0</v>
      </c>
      <c r="L213" s="49">
        <f t="shared" si="60"/>
        <v>0</v>
      </c>
      <c r="M213" s="50">
        <f t="shared" si="60"/>
        <v>0</v>
      </c>
    </row>
    <row r="214" spans="1:13" ht="15.75">
      <c r="A214" s="94" t="s">
        <v>42</v>
      </c>
      <c r="B214" s="95"/>
      <c r="C214" s="95"/>
      <c r="D214" s="59"/>
      <c r="E214" s="59"/>
      <c r="F214" s="59"/>
      <c r="G214" s="59"/>
      <c r="H214" s="59"/>
      <c r="I214" s="59"/>
      <c r="J214" s="59"/>
      <c r="K214" s="59"/>
      <c r="L214" s="59"/>
      <c r="M214" s="60"/>
    </row>
    <row r="215" spans="1:13" ht="31.5">
      <c r="A215" s="26" t="s">
        <v>31</v>
      </c>
      <c r="B215" s="7">
        <v>210</v>
      </c>
      <c r="C215" s="27" t="s">
        <v>26</v>
      </c>
      <c r="D215" s="53">
        <f aca="true" t="shared" si="61" ref="D215:M215">SUM(D216:D218)</f>
        <v>0</v>
      </c>
      <c r="E215" s="53">
        <f t="shared" si="61"/>
        <v>715</v>
      </c>
      <c r="F215" s="53">
        <f t="shared" si="61"/>
        <v>702</v>
      </c>
      <c r="G215" s="53">
        <f t="shared" si="61"/>
        <v>0</v>
      </c>
      <c r="H215" s="53">
        <f t="shared" si="61"/>
        <v>170</v>
      </c>
      <c r="I215" s="53">
        <f t="shared" si="61"/>
        <v>509</v>
      </c>
      <c r="J215" s="53">
        <f t="shared" si="61"/>
        <v>0</v>
      </c>
      <c r="K215" s="53">
        <f t="shared" si="61"/>
        <v>23</v>
      </c>
      <c r="L215" s="53">
        <f t="shared" si="61"/>
        <v>0</v>
      </c>
      <c r="M215" s="54">
        <f t="shared" si="61"/>
        <v>0</v>
      </c>
    </row>
    <row r="216" spans="1:13" ht="15.75">
      <c r="A216" s="30" t="s">
        <v>31</v>
      </c>
      <c r="B216" s="9">
        <v>211</v>
      </c>
      <c r="C216" s="10" t="s">
        <v>1</v>
      </c>
      <c r="D216" s="58"/>
      <c r="E216" s="58">
        <v>538</v>
      </c>
      <c r="F216" s="55">
        <f>SUM(G216:M216)</f>
        <v>532</v>
      </c>
      <c r="G216" s="58"/>
      <c r="H216" s="58"/>
      <c r="I216" s="58">
        <v>509</v>
      </c>
      <c r="J216" s="58"/>
      <c r="K216" s="58">
        <v>23</v>
      </c>
      <c r="L216" s="58"/>
      <c r="M216" s="65"/>
    </row>
    <row r="217" spans="1:13" ht="15.75">
      <c r="A217" s="30" t="s">
        <v>31</v>
      </c>
      <c r="B217" s="9">
        <v>212</v>
      </c>
      <c r="C217" s="10" t="s">
        <v>2</v>
      </c>
      <c r="D217" s="58"/>
      <c r="E217" s="58">
        <v>15</v>
      </c>
      <c r="F217" s="55">
        <f>SUM(G217:M217)</f>
        <v>10</v>
      </c>
      <c r="G217" s="58"/>
      <c r="H217" s="58">
        <v>10</v>
      </c>
      <c r="I217" s="58"/>
      <c r="J217" s="58"/>
      <c r="K217" s="58"/>
      <c r="L217" s="58"/>
      <c r="M217" s="65"/>
    </row>
    <row r="218" spans="1:13" ht="15.75">
      <c r="A218" s="30" t="s">
        <v>31</v>
      </c>
      <c r="B218" s="9">
        <v>213</v>
      </c>
      <c r="C218" s="10" t="s">
        <v>3</v>
      </c>
      <c r="D218" s="58"/>
      <c r="E218" s="58">
        <v>162</v>
      </c>
      <c r="F218" s="55">
        <f>SUM(G218:M218)</f>
        <v>160</v>
      </c>
      <c r="G218" s="58"/>
      <c r="H218" s="58">
        <v>160</v>
      </c>
      <c r="I218" s="58"/>
      <c r="J218" s="58"/>
      <c r="K218" s="58"/>
      <c r="L218" s="58"/>
      <c r="M218" s="65"/>
    </row>
    <row r="219" spans="1:13" ht="15.75">
      <c r="A219" s="30" t="s">
        <v>31</v>
      </c>
      <c r="B219" s="7">
        <v>220</v>
      </c>
      <c r="C219" s="8" t="s">
        <v>4</v>
      </c>
      <c r="D219" s="53">
        <f aca="true" t="shared" si="62" ref="D219:M219">SUM(D220:D229)</f>
        <v>0</v>
      </c>
      <c r="E219" s="53">
        <f t="shared" si="62"/>
        <v>117</v>
      </c>
      <c r="F219" s="53">
        <f t="shared" si="62"/>
        <v>115</v>
      </c>
      <c r="G219" s="53">
        <f t="shared" si="62"/>
        <v>0</v>
      </c>
      <c r="H219" s="53">
        <f t="shared" si="62"/>
        <v>115</v>
      </c>
      <c r="I219" s="53">
        <f t="shared" si="62"/>
        <v>0</v>
      </c>
      <c r="J219" s="53">
        <f t="shared" si="62"/>
        <v>0</v>
      </c>
      <c r="K219" s="53">
        <f t="shared" si="62"/>
        <v>0</v>
      </c>
      <c r="L219" s="53">
        <f t="shared" si="62"/>
        <v>0</v>
      </c>
      <c r="M219" s="54">
        <f t="shared" si="62"/>
        <v>0</v>
      </c>
    </row>
    <row r="220" spans="1:13" ht="15.75">
      <c r="A220" s="30" t="s">
        <v>31</v>
      </c>
      <c r="B220" s="9">
        <v>221</v>
      </c>
      <c r="C220" s="10" t="s">
        <v>5</v>
      </c>
      <c r="D220" s="58"/>
      <c r="E220" s="58">
        <v>12</v>
      </c>
      <c r="F220" s="55">
        <f aca="true" t="shared" si="63" ref="F220:F230">SUM(G220:M220)</f>
        <v>10</v>
      </c>
      <c r="G220" s="58"/>
      <c r="H220" s="58">
        <v>10</v>
      </c>
      <c r="I220" s="58"/>
      <c r="J220" s="58"/>
      <c r="K220" s="58"/>
      <c r="L220" s="58"/>
      <c r="M220" s="65"/>
    </row>
    <row r="221" spans="1:13" ht="15.75">
      <c r="A221" s="30" t="s">
        <v>31</v>
      </c>
      <c r="B221" s="9">
        <v>222</v>
      </c>
      <c r="C221" s="10" t="s">
        <v>6</v>
      </c>
      <c r="D221" s="58"/>
      <c r="E221" s="58">
        <v>2</v>
      </c>
      <c r="F221" s="55">
        <f t="shared" si="63"/>
        <v>2</v>
      </c>
      <c r="G221" s="58"/>
      <c r="H221" s="58">
        <v>2</v>
      </c>
      <c r="I221" s="58"/>
      <c r="J221" s="58"/>
      <c r="K221" s="58"/>
      <c r="L221" s="58"/>
      <c r="M221" s="65"/>
    </row>
    <row r="222" spans="1:13" ht="15.75">
      <c r="A222" s="30" t="s">
        <v>31</v>
      </c>
      <c r="B222" s="9">
        <v>223</v>
      </c>
      <c r="C222" s="10" t="s">
        <v>7</v>
      </c>
      <c r="D222" s="58"/>
      <c r="E222" s="58">
        <v>80</v>
      </c>
      <c r="F222" s="55">
        <f t="shared" si="63"/>
        <v>80</v>
      </c>
      <c r="G222" s="58"/>
      <c r="H222" s="58">
        <v>80</v>
      </c>
      <c r="I222" s="58"/>
      <c r="J222" s="58"/>
      <c r="K222" s="58"/>
      <c r="L222" s="58"/>
      <c r="M222" s="65"/>
    </row>
    <row r="223" spans="1:13" ht="15.75">
      <c r="A223" s="30" t="s">
        <v>31</v>
      </c>
      <c r="B223" s="9">
        <v>224</v>
      </c>
      <c r="C223" s="10" t="s">
        <v>8</v>
      </c>
      <c r="D223" s="58"/>
      <c r="E223" s="58">
        <v>3</v>
      </c>
      <c r="F223" s="55">
        <f t="shared" si="63"/>
        <v>3</v>
      </c>
      <c r="G223" s="58"/>
      <c r="H223" s="58">
        <v>3</v>
      </c>
      <c r="I223" s="58"/>
      <c r="J223" s="58"/>
      <c r="K223" s="58"/>
      <c r="L223" s="58"/>
      <c r="M223" s="65"/>
    </row>
    <row r="224" spans="1:13" ht="15.75" hidden="1">
      <c r="A224" s="30" t="s">
        <v>31</v>
      </c>
      <c r="B224" s="9">
        <v>225</v>
      </c>
      <c r="C224" s="10" t="s">
        <v>9</v>
      </c>
      <c r="D224" s="58"/>
      <c r="E224" s="58">
        <v>0</v>
      </c>
      <c r="F224" s="55">
        <f t="shared" si="63"/>
        <v>0</v>
      </c>
      <c r="G224" s="58"/>
      <c r="H224" s="58"/>
      <c r="I224" s="58"/>
      <c r="J224" s="58"/>
      <c r="K224" s="58"/>
      <c r="L224" s="58"/>
      <c r="M224" s="65"/>
    </row>
    <row r="225" spans="1:13" ht="15.75" hidden="1">
      <c r="A225" s="30" t="s">
        <v>31</v>
      </c>
      <c r="B225" s="9">
        <v>225</v>
      </c>
      <c r="C225" s="10" t="s">
        <v>111</v>
      </c>
      <c r="D225" s="58"/>
      <c r="E225" s="58">
        <v>0</v>
      </c>
      <c r="F225" s="55">
        <f t="shared" si="63"/>
        <v>0</v>
      </c>
      <c r="G225" s="58"/>
      <c r="H225" s="58"/>
      <c r="I225" s="58"/>
      <c r="J225" s="58"/>
      <c r="K225" s="58"/>
      <c r="L225" s="58"/>
      <c r="M225" s="65"/>
    </row>
    <row r="226" spans="1:13" ht="15.75" hidden="1">
      <c r="A226" s="30" t="s">
        <v>31</v>
      </c>
      <c r="B226" s="9">
        <v>225</v>
      </c>
      <c r="C226" s="10" t="s">
        <v>110</v>
      </c>
      <c r="D226" s="58"/>
      <c r="E226" s="58"/>
      <c r="F226" s="55">
        <f t="shared" si="63"/>
        <v>0</v>
      </c>
      <c r="G226" s="58"/>
      <c r="H226" s="58"/>
      <c r="I226" s="58"/>
      <c r="J226" s="58"/>
      <c r="K226" s="58"/>
      <c r="L226" s="58"/>
      <c r="M226" s="65"/>
    </row>
    <row r="227" spans="1:13" ht="15.75">
      <c r="A227" s="30" t="s">
        <v>31</v>
      </c>
      <c r="B227" s="9">
        <v>226</v>
      </c>
      <c r="C227" s="10" t="s">
        <v>10</v>
      </c>
      <c r="D227" s="58"/>
      <c r="E227" s="58">
        <v>20</v>
      </c>
      <c r="F227" s="55">
        <f t="shared" si="63"/>
        <v>20</v>
      </c>
      <c r="G227" s="58"/>
      <c r="H227" s="58">
        <v>20</v>
      </c>
      <c r="I227" s="58"/>
      <c r="J227" s="58"/>
      <c r="K227" s="58"/>
      <c r="L227" s="58"/>
      <c r="M227" s="65"/>
    </row>
    <row r="228" spans="1:13" ht="15.75" hidden="1">
      <c r="A228" s="30" t="s">
        <v>31</v>
      </c>
      <c r="B228" s="9">
        <v>226</v>
      </c>
      <c r="C228" s="10" t="s">
        <v>111</v>
      </c>
      <c r="D228" s="58"/>
      <c r="E228" s="58"/>
      <c r="F228" s="55">
        <f t="shared" si="63"/>
        <v>0</v>
      </c>
      <c r="G228" s="58"/>
      <c r="H228" s="58"/>
      <c r="I228" s="58"/>
      <c r="J228" s="58"/>
      <c r="K228" s="58"/>
      <c r="L228" s="58"/>
      <c r="M228" s="65"/>
    </row>
    <row r="229" spans="1:13" ht="15.75" hidden="1">
      <c r="A229" s="30" t="s">
        <v>31</v>
      </c>
      <c r="B229" s="9">
        <v>226</v>
      </c>
      <c r="C229" s="10" t="s">
        <v>110</v>
      </c>
      <c r="D229" s="58"/>
      <c r="E229" s="58"/>
      <c r="F229" s="55">
        <f t="shared" si="63"/>
        <v>0</v>
      </c>
      <c r="G229" s="58"/>
      <c r="H229" s="58"/>
      <c r="I229" s="58"/>
      <c r="J229" s="58"/>
      <c r="K229" s="58"/>
      <c r="L229" s="58"/>
      <c r="M229" s="65"/>
    </row>
    <row r="230" spans="1:13" s="44" customFormat="1" ht="15.75">
      <c r="A230" s="26" t="s">
        <v>31</v>
      </c>
      <c r="B230" s="7">
        <v>290</v>
      </c>
      <c r="C230" s="8" t="s">
        <v>11</v>
      </c>
      <c r="D230" s="66"/>
      <c r="E230" s="66">
        <v>14</v>
      </c>
      <c r="F230" s="53">
        <f t="shared" si="63"/>
        <v>10</v>
      </c>
      <c r="G230" s="66"/>
      <c r="H230" s="66">
        <v>10</v>
      </c>
      <c r="I230" s="66"/>
      <c r="J230" s="66"/>
      <c r="K230" s="66"/>
      <c r="L230" s="66"/>
      <c r="M230" s="67"/>
    </row>
    <row r="231" spans="1:13" ht="15.75">
      <c r="A231" s="30" t="s">
        <v>31</v>
      </c>
      <c r="B231" s="7">
        <v>300</v>
      </c>
      <c r="C231" s="8" t="s">
        <v>12</v>
      </c>
      <c r="D231" s="53">
        <f aca="true" t="shared" si="64" ref="D231:M231">SUM(D232:D237)</f>
        <v>0</v>
      </c>
      <c r="E231" s="53">
        <f t="shared" si="64"/>
        <v>13733</v>
      </c>
      <c r="F231" s="53">
        <f t="shared" si="64"/>
        <v>260</v>
      </c>
      <c r="G231" s="53">
        <f t="shared" si="64"/>
        <v>200</v>
      </c>
      <c r="H231" s="53">
        <f t="shared" si="64"/>
        <v>60</v>
      </c>
      <c r="I231" s="53">
        <f t="shared" si="64"/>
        <v>0</v>
      </c>
      <c r="J231" s="53">
        <f t="shared" si="64"/>
        <v>0</v>
      </c>
      <c r="K231" s="53">
        <f t="shared" si="64"/>
        <v>0</v>
      </c>
      <c r="L231" s="53">
        <f t="shared" si="64"/>
        <v>0</v>
      </c>
      <c r="M231" s="54">
        <f t="shared" si="64"/>
        <v>0</v>
      </c>
    </row>
    <row r="232" spans="1:13" ht="15.75">
      <c r="A232" s="30" t="s">
        <v>31</v>
      </c>
      <c r="B232" s="9">
        <v>310</v>
      </c>
      <c r="C232" s="10" t="s">
        <v>13</v>
      </c>
      <c r="D232" s="58"/>
      <c r="E232" s="58">
        <v>38</v>
      </c>
      <c r="F232" s="55">
        <f>SUM(G232:M232)</f>
        <v>230</v>
      </c>
      <c r="G232" s="58">
        <v>200</v>
      </c>
      <c r="H232" s="58">
        <v>30</v>
      </c>
      <c r="I232" s="58"/>
      <c r="J232" s="58"/>
      <c r="K232" s="58"/>
      <c r="L232" s="58"/>
      <c r="M232" s="65"/>
    </row>
    <row r="233" spans="1:13" ht="15.75">
      <c r="A233" s="30" t="s">
        <v>31</v>
      </c>
      <c r="B233" s="9">
        <v>310</v>
      </c>
      <c r="C233" s="10" t="s">
        <v>111</v>
      </c>
      <c r="D233" s="58"/>
      <c r="E233" s="58">
        <v>657</v>
      </c>
      <c r="F233" s="55">
        <f>SUM(G233:M233)</f>
        <v>0</v>
      </c>
      <c r="G233" s="58">
        <v>0</v>
      </c>
      <c r="H233" s="58"/>
      <c r="I233" s="58"/>
      <c r="J233" s="58"/>
      <c r="K233" s="58"/>
      <c r="L233" s="58"/>
      <c r="M233" s="65"/>
    </row>
    <row r="234" spans="1:13" ht="15.75">
      <c r="A234" s="30" t="s">
        <v>31</v>
      </c>
      <c r="B234" s="9">
        <v>310</v>
      </c>
      <c r="C234" s="10" t="s">
        <v>110</v>
      </c>
      <c r="D234" s="58"/>
      <c r="E234" s="58">
        <v>13000</v>
      </c>
      <c r="F234" s="55"/>
      <c r="G234" s="58"/>
      <c r="H234" s="58"/>
      <c r="I234" s="58"/>
      <c r="J234" s="58"/>
      <c r="K234" s="58"/>
      <c r="L234" s="58"/>
      <c r="M234" s="65"/>
    </row>
    <row r="235" spans="1:13" ht="15.75">
      <c r="A235" s="30" t="s">
        <v>31</v>
      </c>
      <c r="B235" s="9">
        <v>340</v>
      </c>
      <c r="C235" s="10" t="s">
        <v>14</v>
      </c>
      <c r="D235" s="58"/>
      <c r="E235" s="58">
        <v>38</v>
      </c>
      <c r="F235" s="55">
        <f>SUM(G235:M235)</f>
        <v>30</v>
      </c>
      <c r="G235" s="58"/>
      <c r="H235" s="58">
        <v>30</v>
      </c>
      <c r="I235" s="58"/>
      <c r="J235" s="58"/>
      <c r="K235" s="58"/>
      <c r="L235" s="58"/>
      <c r="M235" s="65"/>
    </row>
    <row r="236" spans="1:13" ht="15.75" hidden="1">
      <c r="A236" s="30" t="s">
        <v>31</v>
      </c>
      <c r="B236" s="9">
        <v>340</v>
      </c>
      <c r="C236" s="10" t="s">
        <v>111</v>
      </c>
      <c r="D236" s="58"/>
      <c r="E236" s="58"/>
      <c r="F236" s="55">
        <f>SUM(G236:M236)</f>
        <v>0</v>
      </c>
      <c r="G236" s="58"/>
      <c r="H236" s="58"/>
      <c r="I236" s="58"/>
      <c r="J236" s="58"/>
      <c r="K236" s="58"/>
      <c r="L236" s="58"/>
      <c r="M236" s="65"/>
    </row>
    <row r="237" spans="1:13" ht="15.75" hidden="1">
      <c r="A237" s="30" t="s">
        <v>31</v>
      </c>
      <c r="B237" s="9">
        <v>340</v>
      </c>
      <c r="C237" s="10" t="s">
        <v>110</v>
      </c>
      <c r="D237" s="58"/>
      <c r="E237" s="58"/>
      <c r="F237" s="55"/>
      <c r="G237" s="58"/>
      <c r="H237" s="58"/>
      <c r="I237" s="58"/>
      <c r="J237" s="58"/>
      <c r="K237" s="58"/>
      <c r="L237" s="58"/>
      <c r="M237" s="65"/>
    </row>
    <row r="238" spans="1:13" ht="15.75">
      <c r="A238" s="86" t="s">
        <v>43</v>
      </c>
      <c r="B238" s="87"/>
      <c r="C238" s="87"/>
      <c r="D238" s="49">
        <f aca="true" t="shared" si="65" ref="D238:M238">SUM(D215,D219,D230,D231)</f>
        <v>0</v>
      </c>
      <c r="E238" s="49">
        <f t="shared" si="65"/>
        <v>14579</v>
      </c>
      <c r="F238" s="49">
        <f t="shared" si="65"/>
        <v>1087</v>
      </c>
      <c r="G238" s="49">
        <f t="shared" si="65"/>
        <v>200</v>
      </c>
      <c r="H238" s="49">
        <f t="shared" si="65"/>
        <v>355</v>
      </c>
      <c r="I238" s="49">
        <f t="shared" si="65"/>
        <v>509</v>
      </c>
      <c r="J238" s="49">
        <f t="shared" si="65"/>
        <v>0</v>
      </c>
      <c r="K238" s="49">
        <f t="shared" si="65"/>
        <v>23</v>
      </c>
      <c r="L238" s="49">
        <f t="shared" si="65"/>
        <v>0</v>
      </c>
      <c r="M238" s="50">
        <f t="shared" si="65"/>
        <v>0</v>
      </c>
    </row>
    <row r="239" spans="1:13" ht="15.75">
      <c r="A239" s="18" t="s">
        <v>39</v>
      </c>
      <c r="B239" s="16"/>
      <c r="C239" s="16"/>
      <c r="D239" s="59"/>
      <c r="E239" s="59"/>
      <c r="F239" s="59"/>
      <c r="G239" s="59"/>
      <c r="H239" s="59"/>
      <c r="I239" s="59"/>
      <c r="J239" s="59"/>
      <c r="K239" s="59"/>
      <c r="L239" s="59"/>
      <c r="M239" s="60"/>
    </row>
    <row r="240" spans="1:13" ht="15.75">
      <c r="A240" s="35"/>
      <c r="B240" s="82" t="s">
        <v>89</v>
      </c>
      <c r="C240" s="82"/>
      <c r="D240" s="49">
        <f aca="true" t="shared" si="66" ref="D240:M240">SUM(D241:D246)</f>
        <v>0</v>
      </c>
      <c r="E240" s="49">
        <f t="shared" si="66"/>
        <v>10</v>
      </c>
      <c r="F240" s="49">
        <f t="shared" si="66"/>
        <v>10</v>
      </c>
      <c r="G240" s="49">
        <f t="shared" si="66"/>
        <v>0</v>
      </c>
      <c r="H240" s="49">
        <f t="shared" si="66"/>
        <v>10</v>
      </c>
      <c r="I240" s="49">
        <f t="shared" si="66"/>
        <v>0</v>
      </c>
      <c r="J240" s="49">
        <f t="shared" si="66"/>
        <v>0</v>
      </c>
      <c r="K240" s="49">
        <f t="shared" si="66"/>
        <v>0</v>
      </c>
      <c r="L240" s="49">
        <f t="shared" si="66"/>
        <v>0</v>
      </c>
      <c r="M240" s="50">
        <f t="shared" si="66"/>
        <v>0</v>
      </c>
    </row>
    <row r="241" spans="1:13" ht="15.75" hidden="1">
      <c r="A241" s="32" t="s">
        <v>40</v>
      </c>
      <c r="B241" s="33" t="s">
        <v>56</v>
      </c>
      <c r="C241" s="10" t="s">
        <v>6</v>
      </c>
      <c r="D241" s="72"/>
      <c r="E241" s="72"/>
      <c r="F241" s="55">
        <f aca="true" t="shared" si="67" ref="F241:F246">SUM(G241:M241)</f>
        <v>0</v>
      </c>
      <c r="G241" s="72"/>
      <c r="H241" s="72"/>
      <c r="I241" s="72"/>
      <c r="J241" s="72"/>
      <c r="K241" s="72"/>
      <c r="L241" s="72"/>
      <c r="M241" s="73"/>
    </row>
    <row r="242" spans="1:13" ht="15.75" hidden="1">
      <c r="A242" s="32" t="s">
        <v>40</v>
      </c>
      <c r="B242" s="33" t="s">
        <v>48</v>
      </c>
      <c r="C242" s="10" t="s">
        <v>10</v>
      </c>
      <c r="D242" s="72"/>
      <c r="E242" s="72"/>
      <c r="F242" s="55">
        <f t="shared" si="67"/>
        <v>0</v>
      </c>
      <c r="G242" s="72"/>
      <c r="H242" s="72"/>
      <c r="I242" s="72"/>
      <c r="J242" s="72"/>
      <c r="K242" s="72"/>
      <c r="L242" s="72"/>
      <c r="M242" s="73"/>
    </row>
    <row r="243" spans="1:13" ht="47.25" hidden="1">
      <c r="A243" s="32" t="s">
        <v>40</v>
      </c>
      <c r="B243" s="33" t="s">
        <v>103</v>
      </c>
      <c r="C243" s="17" t="s">
        <v>87</v>
      </c>
      <c r="D243" s="72"/>
      <c r="E243" s="72"/>
      <c r="F243" s="55">
        <f t="shared" si="67"/>
        <v>0</v>
      </c>
      <c r="G243" s="72"/>
      <c r="H243" s="72"/>
      <c r="I243" s="72"/>
      <c r="J243" s="72"/>
      <c r="K243" s="72"/>
      <c r="L243" s="72"/>
      <c r="M243" s="73"/>
    </row>
    <row r="244" spans="1:13" ht="15.75">
      <c r="A244" s="32" t="s">
        <v>40</v>
      </c>
      <c r="B244" s="33" t="s">
        <v>32</v>
      </c>
      <c r="C244" s="10" t="s">
        <v>11</v>
      </c>
      <c r="D244" s="72"/>
      <c r="E244" s="72">
        <v>5</v>
      </c>
      <c r="F244" s="55">
        <f t="shared" si="67"/>
        <v>5</v>
      </c>
      <c r="G244" s="72"/>
      <c r="H244" s="72">
        <v>5</v>
      </c>
      <c r="I244" s="72"/>
      <c r="J244" s="72"/>
      <c r="K244" s="72"/>
      <c r="L244" s="72"/>
      <c r="M244" s="73"/>
    </row>
    <row r="245" spans="1:13" ht="15.75" hidden="1">
      <c r="A245" s="32" t="s">
        <v>40</v>
      </c>
      <c r="B245" s="9">
        <v>310</v>
      </c>
      <c r="C245" s="10" t="s">
        <v>13</v>
      </c>
      <c r="D245" s="72"/>
      <c r="E245" s="72"/>
      <c r="F245" s="55">
        <f t="shared" si="67"/>
        <v>0</v>
      </c>
      <c r="G245" s="72"/>
      <c r="H245" s="72"/>
      <c r="I245" s="72"/>
      <c r="J245" s="72"/>
      <c r="K245" s="72"/>
      <c r="L245" s="72"/>
      <c r="M245" s="73"/>
    </row>
    <row r="246" spans="1:13" ht="15.75">
      <c r="A246" s="32" t="s">
        <v>40</v>
      </c>
      <c r="B246" s="33" t="s">
        <v>55</v>
      </c>
      <c r="C246" s="10" t="s">
        <v>14</v>
      </c>
      <c r="D246" s="72"/>
      <c r="E246" s="72">
        <v>5</v>
      </c>
      <c r="F246" s="55">
        <f t="shared" si="67"/>
        <v>5</v>
      </c>
      <c r="G246" s="72"/>
      <c r="H246" s="72">
        <v>5</v>
      </c>
      <c r="I246" s="72"/>
      <c r="J246" s="72"/>
      <c r="K246" s="72"/>
      <c r="L246" s="72"/>
      <c r="M246" s="73"/>
    </row>
    <row r="247" spans="1:13" ht="15.75">
      <c r="A247" s="35"/>
      <c r="B247" s="82" t="s">
        <v>90</v>
      </c>
      <c r="C247" s="82"/>
      <c r="D247" s="49">
        <f aca="true" t="shared" si="68" ref="D247:M247">SUM(D248:D252)</f>
        <v>0</v>
      </c>
      <c r="E247" s="49">
        <f t="shared" si="68"/>
        <v>5</v>
      </c>
      <c r="F247" s="49">
        <f t="shared" si="68"/>
        <v>0</v>
      </c>
      <c r="G247" s="49">
        <f t="shared" si="68"/>
        <v>0</v>
      </c>
      <c r="H247" s="49">
        <f t="shared" si="68"/>
        <v>0</v>
      </c>
      <c r="I247" s="49">
        <f t="shared" si="68"/>
        <v>0</v>
      </c>
      <c r="J247" s="49">
        <f t="shared" si="68"/>
        <v>0</v>
      </c>
      <c r="K247" s="49">
        <f t="shared" si="68"/>
        <v>0</v>
      </c>
      <c r="L247" s="49">
        <f t="shared" si="68"/>
        <v>0</v>
      </c>
      <c r="M247" s="50">
        <f t="shared" si="68"/>
        <v>0</v>
      </c>
    </row>
    <row r="248" spans="1:13" ht="15.75" hidden="1">
      <c r="A248" s="32" t="s">
        <v>54</v>
      </c>
      <c r="B248" s="33" t="s">
        <v>56</v>
      </c>
      <c r="C248" s="10" t="s">
        <v>6</v>
      </c>
      <c r="D248" s="72"/>
      <c r="E248" s="72"/>
      <c r="F248" s="55">
        <f>SUM(G248:M248)</f>
        <v>0</v>
      </c>
      <c r="G248" s="72"/>
      <c r="H248" s="72"/>
      <c r="I248" s="72"/>
      <c r="J248" s="72"/>
      <c r="K248" s="72"/>
      <c r="L248" s="72"/>
      <c r="M248" s="73"/>
    </row>
    <row r="249" spans="1:13" ht="15.75" hidden="1">
      <c r="A249" s="32" t="s">
        <v>54</v>
      </c>
      <c r="B249" s="33" t="s">
        <v>48</v>
      </c>
      <c r="C249" s="10" t="s">
        <v>10</v>
      </c>
      <c r="D249" s="72"/>
      <c r="E249" s="72"/>
      <c r="F249" s="55">
        <f>SUM(G249:M249)</f>
        <v>0</v>
      </c>
      <c r="G249" s="72"/>
      <c r="H249" s="72"/>
      <c r="I249" s="72"/>
      <c r="J249" s="72"/>
      <c r="K249" s="72"/>
      <c r="L249" s="72"/>
      <c r="M249" s="73"/>
    </row>
    <row r="250" spans="1:13" ht="15.75">
      <c r="A250" s="32" t="s">
        <v>54</v>
      </c>
      <c r="B250" s="33" t="s">
        <v>32</v>
      </c>
      <c r="C250" s="10" t="s">
        <v>11</v>
      </c>
      <c r="D250" s="72"/>
      <c r="E250" s="72">
        <v>5</v>
      </c>
      <c r="F250" s="55">
        <f>SUM(G250:M250)</f>
        <v>0</v>
      </c>
      <c r="G250" s="72"/>
      <c r="H250" s="72"/>
      <c r="I250" s="72"/>
      <c r="J250" s="72"/>
      <c r="K250" s="72"/>
      <c r="L250" s="72"/>
      <c r="M250" s="73"/>
    </row>
    <row r="251" spans="1:13" ht="15.75" hidden="1">
      <c r="A251" s="32" t="s">
        <v>54</v>
      </c>
      <c r="B251" s="9">
        <v>310</v>
      </c>
      <c r="C251" s="10" t="s">
        <v>13</v>
      </c>
      <c r="D251" s="72"/>
      <c r="E251" s="72"/>
      <c r="F251" s="55">
        <f>SUM(G251:M251)</f>
        <v>0</v>
      </c>
      <c r="G251" s="72"/>
      <c r="H251" s="72"/>
      <c r="I251" s="72"/>
      <c r="J251" s="72"/>
      <c r="K251" s="72"/>
      <c r="L251" s="72"/>
      <c r="M251" s="73"/>
    </row>
    <row r="252" spans="1:13" ht="15.75" hidden="1">
      <c r="A252" s="32" t="s">
        <v>54</v>
      </c>
      <c r="B252" s="33" t="s">
        <v>55</v>
      </c>
      <c r="C252" s="10" t="s">
        <v>14</v>
      </c>
      <c r="D252" s="72"/>
      <c r="E252" s="72"/>
      <c r="F252" s="55">
        <f>SUM(G252:M252)</f>
        <v>0</v>
      </c>
      <c r="G252" s="72"/>
      <c r="H252" s="72"/>
      <c r="I252" s="72"/>
      <c r="J252" s="72"/>
      <c r="K252" s="72"/>
      <c r="L252" s="72"/>
      <c r="M252" s="73"/>
    </row>
    <row r="253" spans="1:13" ht="15.75">
      <c r="A253" s="86" t="s">
        <v>41</v>
      </c>
      <c r="B253" s="87"/>
      <c r="C253" s="87"/>
      <c r="D253" s="49">
        <f aca="true" t="shared" si="69" ref="D253:M253">SUM(D240,D247)</f>
        <v>0</v>
      </c>
      <c r="E253" s="49">
        <f t="shared" si="69"/>
        <v>15</v>
      </c>
      <c r="F253" s="49">
        <f t="shared" si="69"/>
        <v>10</v>
      </c>
      <c r="G253" s="49">
        <f t="shared" si="69"/>
        <v>0</v>
      </c>
      <c r="H253" s="49">
        <f t="shared" si="69"/>
        <v>10</v>
      </c>
      <c r="I253" s="49">
        <f t="shared" si="69"/>
        <v>0</v>
      </c>
      <c r="J253" s="49">
        <f t="shared" si="69"/>
        <v>0</v>
      </c>
      <c r="K253" s="49">
        <f t="shared" si="69"/>
        <v>0</v>
      </c>
      <c r="L253" s="49">
        <f t="shared" si="69"/>
        <v>0</v>
      </c>
      <c r="M253" s="50">
        <f t="shared" si="69"/>
        <v>0</v>
      </c>
    </row>
    <row r="254" spans="1:13" ht="15.75">
      <c r="A254" s="18" t="s">
        <v>63</v>
      </c>
      <c r="B254" s="14"/>
      <c r="C254" s="15"/>
      <c r="D254" s="59"/>
      <c r="E254" s="59"/>
      <c r="F254" s="59"/>
      <c r="G254" s="59"/>
      <c r="H254" s="59"/>
      <c r="I254" s="59"/>
      <c r="J254" s="59"/>
      <c r="K254" s="59"/>
      <c r="L254" s="59"/>
      <c r="M254" s="60"/>
    </row>
    <row r="255" spans="1:13" ht="15.75" hidden="1">
      <c r="A255" s="30" t="s">
        <v>64</v>
      </c>
      <c r="B255" s="33" t="s">
        <v>56</v>
      </c>
      <c r="C255" s="10" t="s">
        <v>6</v>
      </c>
      <c r="D255" s="72"/>
      <c r="E255" s="72"/>
      <c r="F255" s="55">
        <f>SUM(G255:M255)</f>
        <v>0</v>
      </c>
      <c r="G255" s="72"/>
      <c r="H255" s="72"/>
      <c r="I255" s="72"/>
      <c r="J255" s="72"/>
      <c r="K255" s="72"/>
      <c r="L255" s="72"/>
      <c r="M255" s="73"/>
    </row>
    <row r="256" spans="1:13" ht="15.75" hidden="1">
      <c r="A256" s="30" t="s">
        <v>64</v>
      </c>
      <c r="B256" s="33" t="s">
        <v>48</v>
      </c>
      <c r="C256" s="10" t="s">
        <v>10</v>
      </c>
      <c r="D256" s="72"/>
      <c r="E256" s="72"/>
      <c r="F256" s="55">
        <f>SUM(G256:M256)</f>
        <v>0</v>
      </c>
      <c r="G256" s="72"/>
      <c r="H256" s="72"/>
      <c r="I256" s="72"/>
      <c r="J256" s="72"/>
      <c r="K256" s="72"/>
      <c r="L256" s="72"/>
      <c r="M256" s="73"/>
    </row>
    <row r="257" spans="1:13" ht="15.75">
      <c r="A257" s="30" t="s">
        <v>64</v>
      </c>
      <c r="B257" s="33" t="s">
        <v>32</v>
      </c>
      <c r="C257" s="10" t="s">
        <v>11</v>
      </c>
      <c r="D257" s="72"/>
      <c r="E257" s="72"/>
      <c r="F257" s="55">
        <f>SUM(G257:M257)</f>
        <v>10</v>
      </c>
      <c r="G257" s="72">
        <v>10</v>
      </c>
      <c r="H257" s="72"/>
      <c r="I257" s="72"/>
      <c r="J257" s="72"/>
      <c r="K257" s="72"/>
      <c r="L257" s="72"/>
      <c r="M257" s="73"/>
    </row>
    <row r="258" spans="1:13" ht="15.75" hidden="1">
      <c r="A258" s="30" t="s">
        <v>64</v>
      </c>
      <c r="B258" s="9">
        <v>310</v>
      </c>
      <c r="C258" s="10" t="s">
        <v>13</v>
      </c>
      <c r="D258" s="72"/>
      <c r="E258" s="72"/>
      <c r="F258" s="55">
        <f>SUM(G258:M258)</f>
        <v>0</v>
      </c>
      <c r="G258" s="72"/>
      <c r="H258" s="72"/>
      <c r="I258" s="72"/>
      <c r="J258" s="72"/>
      <c r="K258" s="72"/>
      <c r="L258" s="72"/>
      <c r="M258" s="73"/>
    </row>
    <row r="259" spans="1:13" ht="15.75">
      <c r="A259" s="30" t="s">
        <v>64</v>
      </c>
      <c r="B259" s="33" t="s">
        <v>55</v>
      </c>
      <c r="C259" s="10" t="s">
        <v>14</v>
      </c>
      <c r="D259" s="72"/>
      <c r="E259" s="72">
        <v>18</v>
      </c>
      <c r="F259" s="55">
        <f>SUM(G259:M259)</f>
        <v>10</v>
      </c>
      <c r="G259" s="72"/>
      <c r="H259" s="72">
        <v>10</v>
      </c>
      <c r="I259" s="72"/>
      <c r="J259" s="72"/>
      <c r="K259" s="72"/>
      <c r="L259" s="72"/>
      <c r="M259" s="73"/>
    </row>
    <row r="260" spans="1:13" ht="15.75">
      <c r="A260" s="24" t="s">
        <v>29</v>
      </c>
      <c r="B260" s="13"/>
      <c r="C260" s="13"/>
      <c r="D260" s="49">
        <f aca="true" t="shared" si="70" ref="D260:M260">SUM(D255:D259)</f>
        <v>0</v>
      </c>
      <c r="E260" s="49">
        <f t="shared" si="70"/>
        <v>18</v>
      </c>
      <c r="F260" s="49">
        <f t="shared" si="70"/>
        <v>20</v>
      </c>
      <c r="G260" s="49">
        <f t="shared" si="70"/>
        <v>10</v>
      </c>
      <c r="H260" s="49">
        <f t="shared" si="70"/>
        <v>10</v>
      </c>
      <c r="I260" s="49">
        <f t="shared" si="70"/>
        <v>0</v>
      </c>
      <c r="J260" s="49">
        <f t="shared" si="70"/>
        <v>0</v>
      </c>
      <c r="K260" s="49">
        <f t="shared" si="70"/>
        <v>0</v>
      </c>
      <c r="L260" s="49">
        <f t="shared" si="70"/>
        <v>0</v>
      </c>
      <c r="M260" s="50">
        <f t="shared" si="70"/>
        <v>0</v>
      </c>
    </row>
    <row r="261" spans="1:13" ht="30.75" customHeight="1" hidden="1">
      <c r="A261" s="92" t="s">
        <v>94</v>
      </c>
      <c r="B261" s="93"/>
      <c r="C261" s="93"/>
      <c r="D261" s="59"/>
      <c r="E261" s="59"/>
      <c r="F261" s="59"/>
      <c r="G261" s="59"/>
      <c r="H261" s="59"/>
      <c r="I261" s="59"/>
      <c r="J261" s="59"/>
      <c r="K261" s="59"/>
      <c r="L261" s="59"/>
      <c r="M261" s="60"/>
    </row>
    <row r="262" spans="1:13" ht="31.5" hidden="1">
      <c r="A262" s="30" t="s">
        <v>88</v>
      </c>
      <c r="B262" s="9">
        <v>231</v>
      </c>
      <c r="C262" s="17" t="s">
        <v>93</v>
      </c>
      <c r="D262" s="72"/>
      <c r="E262" s="72"/>
      <c r="F262" s="74">
        <f>SUM(G262:M262)</f>
        <v>0</v>
      </c>
      <c r="G262" s="72"/>
      <c r="H262" s="72"/>
      <c r="I262" s="72"/>
      <c r="J262" s="72"/>
      <c r="K262" s="72"/>
      <c r="L262" s="72"/>
      <c r="M262" s="73"/>
    </row>
    <row r="263" spans="1:13" ht="15.75" hidden="1">
      <c r="A263" s="24" t="s">
        <v>92</v>
      </c>
      <c r="B263" s="13"/>
      <c r="C263" s="13"/>
      <c r="D263" s="49">
        <f aca="true" t="shared" si="71" ref="D263:M263">D262</f>
        <v>0</v>
      </c>
      <c r="E263" s="49">
        <f t="shared" si="71"/>
        <v>0</v>
      </c>
      <c r="F263" s="49">
        <f t="shared" si="71"/>
        <v>0</v>
      </c>
      <c r="G263" s="49">
        <f t="shared" si="71"/>
        <v>0</v>
      </c>
      <c r="H263" s="49">
        <f t="shared" si="71"/>
        <v>0</v>
      </c>
      <c r="I263" s="49">
        <f t="shared" si="71"/>
        <v>0</v>
      </c>
      <c r="J263" s="49">
        <f t="shared" si="71"/>
        <v>0</v>
      </c>
      <c r="K263" s="49">
        <f t="shared" si="71"/>
        <v>0</v>
      </c>
      <c r="L263" s="49">
        <f t="shared" si="71"/>
        <v>0</v>
      </c>
      <c r="M263" s="50">
        <f t="shared" si="71"/>
        <v>0</v>
      </c>
    </row>
    <row r="264" spans="1:13" s="39" customFormat="1" ht="18.75">
      <c r="A264" s="36"/>
      <c r="B264" s="37"/>
      <c r="C264" s="38" t="s">
        <v>30</v>
      </c>
      <c r="D264" s="61">
        <f aca="true" t="shared" si="72" ref="D264:M264">SUM(D82,D99,D115,D139,D206,D213,D238,D253,D260,D263)</f>
        <v>4976</v>
      </c>
      <c r="E264" s="61">
        <f t="shared" si="72"/>
        <v>30188</v>
      </c>
      <c r="F264" s="61">
        <f t="shared" si="72"/>
        <v>7954.9</v>
      </c>
      <c r="G264" s="61">
        <f>SUM(G82,G99,G115,G139,G206,G213,G238,G253,G260,G263)</f>
        <v>793</v>
      </c>
      <c r="H264" s="61">
        <f t="shared" si="72"/>
        <v>2290</v>
      </c>
      <c r="I264" s="61">
        <f t="shared" si="72"/>
        <v>1191</v>
      </c>
      <c r="J264" s="61">
        <f t="shared" si="72"/>
        <v>3484.4</v>
      </c>
      <c r="K264" s="61">
        <f t="shared" si="72"/>
        <v>23</v>
      </c>
      <c r="L264" s="61">
        <f t="shared" si="72"/>
        <v>98.5</v>
      </c>
      <c r="M264" s="62">
        <f t="shared" si="72"/>
        <v>75</v>
      </c>
    </row>
    <row r="265" spans="1:13" ht="15.75">
      <c r="A265" s="25"/>
      <c r="B265" s="9">
        <v>211</v>
      </c>
      <c r="C265" s="17" t="s">
        <v>1</v>
      </c>
      <c r="D265" s="55">
        <f aca="true" t="shared" si="73" ref="D265:M265">SUM(D9,D85,D118,D216)</f>
        <v>3623</v>
      </c>
      <c r="E265" s="55">
        <f t="shared" si="73"/>
        <v>5476</v>
      </c>
      <c r="F265" s="55">
        <f t="shared" si="73"/>
        <v>4777.5</v>
      </c>
      <c r="G265" s="55">
        <f t="shared" si="73"/>
        <v>441</v>
      </c>
      <c r="H265" s="55">
        <f t="shared" si="73"/>
        <v>788</v>
      </c>
      <c r="I265" s="55">
        <f t="shared" si="73"/>
        <v>1191</v>
      </c>
      <c r="J265" s="55">
        <f t="shared" si="73"/>
        <v>2209</v>
      </c>
      <c r="K265" s="55">
        <f t="shared" si="73"/>
        <v>23</v>
      </c>
      <c r="L265" s="55">
        <f t="shared" si="73"/>
        <v>71</v>
      </c>
      <c r="M265" s="48">
        <f t="shared" si="73"/>
        <v>54.5</v>
      </c>
    </row>
    <row r="266" spans="1:13" ht="15.75">
      <c r="A266" s="25"/>
      <c r="B266" s="9">
        <v>212</v>
      </c>
      <c r="C266" s="17" t="s">
        <v>2</v>
      </c>
      <c r="D266" s="55">
        <f aca="true" t="shared" si="74" ref="D266:M266">SUM(D10,D86,D217)</f>
        <v>20</v>
      </c>
      <c r="E266" s="55">
        <f t="shared" si="74"/>
        <v>45</v>
      </c>
      <c r="F266" s="55">
        <f t="shared" si="74"/>
        <v>40</v>
      </c>
      <c r="G266" s="55">
        <f t="shared" si="74"/>
        <v>30</v>
      </c>
      <c r="H266" s="55">
        <f t="shared" si="74"/>
        <v>10</v>
      </c>
      <c r="I266" s="55">
        <f t="shared" si="74"/>
        <v>0</v>
      </c>
      <c r="J266" s="55">
        <f t="shared" si="74"/>
        <v>0</v>
      </c>
      <c r="K266" s="55">
        <f t="shared" si="74"/>
        <v>0</v>
      </c>
      <c r="L266" s="55">
        <f t="shared" si="74"/>
        <v>0</v>
      </c>
      <c r="M266" s="48">
        <f t="shared" si="74"/>
        <v>0</v>
      </c>
    </row>
    <row r="267" spans="1:13" ht="15.75">
      <c r="A267" s="25"/>
      <c r="B267" s="9">
        <v>213</v>
      </c>
      <c r="C267" s="17" t="s">
        <v>3</v>
      </c>
      <c r="D267" s="55">
        <f aca="true" t="shared" si="75" ref="D267:M267">SUM(D11,D87,D119,D218)</f>
        <v>1095</v>
      </c>
      <c r="E267" s="55">
        <f t="shared" si="75"/>
        <v>1653</v>
      </c>
      <c r="F267" s="55">
        <f t="shared" si="75"/>
        <v>1632.4</v>
      </c>
      <c r="G267" s="55">
        <f t="shared" si="75"/>
        <v>0</v>
      </c>
      <c r="H267" s="55">
        <f t="shared" si="75"/>
        <v>319</v>
      </c>
      <c r="I267" s="55">
        <f t="shared" si="75"/>
        <v>0</v>
      </c>
      <c r="J267" s="55">
        <f t="shared" si="75"/>
        <v>1275.4</v>
      </c>
      <c r="K267" s="55">
        <f t="shared" si="75"/>
        <v>0</v>
      </c>
      <c r="L267" s="55">
        <f t="shared" si="75"/>
        <v>21</v>
      </c>
      <c r="M267" s="48">
        <f t="shared" si="75"/>
        <v>17</v>
      </c>
    </row>
    <row r="268" spans="1:13" ht="15.75">
      <c r="A268" s="25"/>
      <c r="B268" s="9">
        <v>221</v>
      </c>
      <c r="C268" s="17" t="s">
        <v>5</v>
      </c>
      <c r="D268" s="55">
        <f aca="true" t="shared" si="76" ref="D268:M268">SUM(D13,D89,D220)</f>
        <v>12</v>
      </c>
      <c r="E268" s="55">
        <f t="shared" si="76"/>
        <v>24</v>
      </c>
      <c r="F268" s="55">
        <f t="shared" si="76"/>
        <v>26</v>
      </c>
      <c r="G268" s="55">
        <f t="shared" si="76"/>
        <v>0</v>
      </c>
      <c r="H268" s="55">
        <f t="shared" si="76"/>
        <v>22</v>
      </c>
      <c r="I268" s="55">
        <f t="shared" si="76"/>
        <v>0</v>
      </c>
      <c r="J268" s="55">
        <f t="shared" si="76"/>
        <v>0</v>
      </c>
      <c r="K268" s="55">
        <f t="shared" si="76"/>
        <v>0</v>
      </c>
      <c r="L268" s="55">
        <f t="shared" si="76"/>
        <v>4</v>
      </c>
      <c r="M268" s="48">
        <f t="shared" si="76"/>
        <v>0</v>
      </c>
    </row>
    <row r="269" spans="1:13" ht="15.75">
      <c r="A269" s="25"/>
      <c r="B269" s="9">
        <v>222</v>
      </c>
      <c r="C269" s="17" t="s">
        <v>6</v>
      </c>
      <c r="D269" s="55">
        <f aca="true" t="shared" si="77" ref="D269:M269">SUM(D14,D90,D199,D208,D221,D241,D248,D255)</f>
        <v>10</v>
      </c>
      <c r="E269" s="55">
        <f t="shared" si="77"/>
        <v>25</v>
      </c>
      <c r="F269" s="55">
        <f t="shared" si="77"/>
        <v>26.5</v>
      </c>
      <c r="G269" s="55">
        <f t="shared" si="77"/>
        <v>0</v>
      </c>
      <c r="H269" s="55">
        <f t="shared" si="77"/>
        <v>25</v>
      </c>
      <c r="I269" s="55">
        <f t="shared" si="77"/>
        <v>0</v>
      </c>
      <c r="J269" s="55">
        <f t="shared" si="77"/>
        <v>0</v>
      </c>
      <c r="K269" s="55">
        <f t="shared" si="77"/>
        <v>0</v>
      </c>
      <c r="L269" s="55">
        <f t="shared" si="77"/>
        <v>1.5</v>
      </c>
      <c r="M269" s="48">
        <f t="shared" si="77"/>
        <v>0</v>
      </c>
    </row>
    <row r="270" spans="1:13" ht="15.75">
      <c r="A270" s="25"/>
      <c r="B270" s="9">
        <v>223</v>
      </c>
      <c r="C270" s="17" t="s">
        <v>7</v>
      </c>
      <c r="D270" s="55">
        <f aca="true" t="shared" si="78" ref="D270:M270">SUM(D15,D91,D182,D222)</f>
        <v>202</v>
      </c>
      <c r="E270" s="55">
        <f t="shared" si="78"/>
        <v>431</v>
      </c>
      <c r="F270" s="55">
        <f t="shared" si="78"/>
        <v>210</v>
      </c>
      <c r="G270" s="55">
        <f t="shared" si="78"/>
        <v>0</v>
      </c>
      <c r="H270" s="55">
        <f t="shared" si="78"/>
        <v>210</v>
      </c>
      <c r="I270" s="55">
        <f t="shared" si="78"/>
        <v>0</v>
      </c>
      <c r="J270" s="55">
        <f t="shared" si="78"/>
        <v>0</v>
      </c>
      <c r="K270" s="55">
        <f t="shared" si="78"/>
        <v>0</v>
      </c>
      <c r="L270" s="55">
        <f t="shared" si="78"/>
        <v>0</v>
      </c>
      <c r="M270" s="48">
        <f t="shared" si="78"/>
        <v>0</v>
      </c>
    </row>
    <row r="271" spans="1:13" ht="15.75">
      <c r="A271" s="25"/>
      <c r="B271" s="9">
        <v>224</v>
      </c>
      <c r="C271" s="17" t="s">
        <v>8</v>
      </c>
      <c r="D271" s="55">
        <f aca="true" t="shared" si="79" ref="D271:M271">SUM(D16,D92,D223,D122)</f>
        <v>0</v>
      </c>
      <c r="E271" s="55">
        <f t="shared" si="79"/>
        <v>3</v>
      </c>
      <c r="F271" s="55">
        <f t="shared" si="79"/>
        <v>3</v>
      </c>
      <c r="G271" s="55">
        <f t="shared" si="79"/>
        <v>0</v>
      </c>
      <c r="H271" s="55">
        <f t="shared" si="79"/>
        <v>3</v>
      </c>
      <c r="I271" s="55">
        <f t="shared" si="79"/>
        <v>0</v>
      </c>
      <c r="J271" s="55">
        <f t="shared" si="79"/>
        <v>0</v>
      </c>
      <c r="K271" s="55">
        <f t="shared" si="79"/>
        <v>0</v>
      </c>
      <c r="L271" s="55">
        <f t="shared" si="79"/>
        <v>0</v>
      </c>
      <c r="M271" s="48">
        <f t="shared" si="79"/>
        <v>0</v>
      </c>
    </row>
    <row r="272" spans="1:13" ht="15.75">
      <c r="A272" s="25"/>
      <c r="B272" s="9">
        <v>225</v>
      </c>
      <c r="C272" s="17" t="s">
        <v>9</v>
      </c>
      <c r="D272" s="55">
        <f aca="true" t="shared" si="80" ref="D272:M272">SUM(D17,D93,D103,D110,D142,D160,D164,D165,D172,D176,D183,D187,D191,D195,D200,D224,D124,D149,D150,D126,D225,D226,D125,)</f>
        <v>10</v>
      </c>
      <c r="E272" s="55">
        <f t="shared" si="80"/>
        <v>7164</v>
      </c>
      <c r="F272" s="55">
        <f t="shared" si="80"/>
        <v>436</v>
      </c>
      <c r="G272" s="55">
        <f t="shared" si="80"/>
        <v>0</v>
      </c>
      <c r="H272" s="55">
        <f t="shared" si="80"/>
        <v>436</v>
      </c>
      <c r="I272" s="55">
        <f t="shared" si="80"/>
        <v>0</v>
      </c>
      <c r="J272" s="55">
        <f t="shared" si="80"/>
        <v>0</v>
      </c>
      <c r="K272" s="55">
        <f t="shared" si="80"/>
        <v>0</v>
      </c>
      <c r="L272" s="55">
        <f t="shared" si="80"/>
        <v>0</v>
      </c>
      <c r="M272" s="48">
        <f t="shared" si="80"/>
        <v>0</v>
      </c>
    </row>
    <row r="273" spans="1:13" ht="15.75">
      <c r="A273" s="25"/>
      <c r="B273" s="9">
        <v>226</v>
      </c>
      <c r="C273" s="17" t="s">
        <v>10</v>
      </c>
      <c r="D273" s="55">
        <f aca="true" t="shared" si="81" ref="D273:M273">SUM(D18,D94,D104,D111,D136,D137,D143,D161,D166,D167,D173,D177,D184,D188,D192,D196,D201,D209,D227,D242,D249,D256,D127,D202,D229,D228,D151,D128)</f>
        <v>0</v>
      </c>
      <c r="E273" s="55">
        <f t="shared" si="81"/>
        <v>104</v>
      </c>
      <c r="F273" s="55">
        <f t="shared" si="81"/>
        <v>50</v>
      </c>
      <c r="G273" s="55">
        <f t="shared" si="81"/>
        <v>10</v>
      </c>
      <c r="H273" s="55">
        <f t="shared" si="81"/>
        <v>40</v>
      </c>
      <c r="I273" s="55">
        <f t="shared" si="81"/>
        <v>0</v>
      </c>
      <c r="J273" s="55">
        <f t="shared" si="81"/>
        <v>0</v>
      </c>
      <c r="K273" s="55">
        <f t="shared" si="81"/>
        <v>0</v>
      </c>
      <c r="L273" s="55">
        <f t="shared" si="81"/>
        <v>0</v>
      </c>
      <c r="M273" s="48">
        <f t="shared" si="81"/>
        <v>0</v>
      </c>
    </row>
    <row r="274" spans="1:13" ht="31.5" hidden="1">
      <c r="A274" s="25"/>
      <c r="B274" s="9">
        <v>231</v>
      </c>
      <c r="C274" s="17" t="s">
        <v>93</v>
      </c>
      <c r="D274" s="55">
        <f aca="true" t="shared" si="82" ref="D274:M274">D262</f>
        <v>0</v>
      </c>
      <c r="E274" s="55">
        <f t="shared" si="82"/>
        <v>0</v>
      </c>
      <c r="F274" s="55">
        <f t="shared" si="82"/>
        <v>0</v>
      </c>
      <c r="G274" s="55">
        <f t="shared" si="82"/>
        <v>0</v>
      </c>
      <c r="H274" s="55">
        <f t="shared" si="82"/>
        <v>0</v>
      </c>
      <c r="I274" s="55">
        <f t="shared" si="82"/>
        <v>0</v>
      </c>
      <c r="J274" s="55">
        <f t="shared" si="82"/>
        <v>0</v>
      </c>
      <c r="K274" s="55">
        <f t="shared" si="82"/>
        <v>0</v>
      </c>
      <c r="L274" s="55">
        <f t="shared" si="82"/>
        <v>0</v>
      </c>
      <c r="M274" s="48">
        <f t="shared" si="82"/>
        <v>0</v>
      </c>
    </row>
    <row r="275" spans="1:13" ht="31.5" hidden="1">
      <c r="A275" s="25"/>
      <c r="B275" s="9">
        <v>241</v>
      </c>
      <c r="C275" s="17" t="s">
        <v>57</v>
      </c>
      <c r="D275" s="55">
        <f aca="true" t="shared" si="83" ref="D275:M275">SUM(D144)</f>
        <v>0</v>
      </c>
      <c r="E275" s="55">
        <f t="shared" si="83"/>
        <v>0</v>
      </c>
      <c r="F275" s="55">
        <f t="shared" si="83"/>
        <v>0</v>
      </c>
      <c r="G275" s="55">
        <f t="shared" si="83"/>
        <v>0</v>
      </c>
      <c r="H275" s="55">
        <f t="shared" si="83"/>
        <v>0</v>
      </c>
      <c r="I275" s="55">
        <f t="shared" si="83"/>
        <v>0</v>
      </c>
      <c r="J275" s="55">
        <f t="shared" si="83"/>
        <v>0</v>
      </c>
      <c r="K275" s="55">
        <f t="shared" si="83"/>
        <v>0</v>
      </c>
      <c r="L275" s="55">
        <f t="shared" si="83"/>
        <v>0</v>
      </c>
      <c r="M275" s="48">
        <f t="shared" si="83"/>
        <v>0</v>
      </c>
    </row>
    <row r="276" spans="1:13" ht="31.5" hidden="1">
      <c r="A276" s="25"/>
      <c r="B276" s="9">
        <v>242</v>
      </c>
      <c r="C276" s="17" t="s">
        <v>58</v>
      </c>
      <c r="D276" s="55">
        <f aca="true" t="shared" si="84" ref="D276:M276">SUM(D145,D180)</f>
        <v>0</v>
      </c>
      <c r="E276" s="55">
        <f t="shared" si="84"/>
        <v>0</v>
      </c>
      <c r="F276" s="55">
        <f t="shared" si="84"/>
        <v>0</v>
      </c>
      <c r="G276" s="55">
        <f t="shared" si="84"/>
        <v>0</v>
      </c>
      <c r="H276" s="55">
        <f t="shared" si="84"/>
        <v>0</v>
      </c>
      <c r="I276" s="55">
        <f t="shared" si="84"/>
        <v>0</v>
      </c>
      <c r="J276" s="55">
        <f t="shared" si="84"/>
        <v>0</v>
      </c>
      <c r="K276" s="55">
        <f t="shared" si="84"/>
        <v>0</v>
      </c>
      <c r="L276" s="55">
        <f t="shared" si="84"/>
        <v>0</v>
      </c>
      <c r="M276" s="48">
        <f t="shared" si="84"/>
        <v>0</v>
      </c>
    </row>
    <row r="277" spans="1:13" ht="31.5">
      <c r="A277" s="25"/>
      <c r="B277" s="9">
        <v>251</v>
      </c>
      <c r="C277" s="17" t="s">
        <v>33</v>
      </c>
      <c r="D277" s="55">
        <f aca="true" t="shared" si="85" ref="D277:M277">SUM(D19,D138)</f>
        <v>0</v>
      </c>
      <c r="E277" s="55">
        <f t="shared" si="85"/>
        <v>703</v>
      </c>
      <c r="F277" s="55">
        <f t="shared" si="85"/>
        <v>0</v>
      </c>
      <c r="G277" s="55">
        <f t="shared" si="85"/>
        <v>0</v>
      </c>
      <c r="H277" s="55">
        <f t="shared" si="85"/>
        <v>0</v>
      </c>
      <c r="I277" s="55">
        <f t="shared" si="85"/>
        <v>0</v>
      </c>
      <c r="J277" s="55">
        <f t="shared" si="85"/>
        <v>0</v>
      </c>
      <c r="K277" s="55">
        <f t="shared" si="85"/>
        <v>0</v>
      </c>
      <c r="L277" s="55">
        <f t="shared" si="85"/>
        <v>0</v>
      </c>
      <c r="M277" s="48">
        <f t="shared" si="85"/>
        <v>0</v>
      </c>
    </row>
    <row r="278" spans="1:13" ht="47.25" hidden="1">
      <c r="A278" s="25"/>
      <c r="B278" s="9">
        <v>263</v>
      </c>
      <c r="C278" s="17" t="s">
        <v>87</v>
      </c>
      <c r="D278" s="55">
        <f aca="true" t="shared" si="86" ref="D278:M278">SUM(D243)</f>
        <v>0</v>
      </c>
      <c r="E278" s="55">
        <f t="shared" si="86"/>
        <v>0</v>
      </c>
      <c r="F278" s="55">
        <f t="shared" si="86"/>
        <v>0</v>
      </c>
      <c r="G278" s="55">
        <f t="shared" si="86"/>
        <v>0</v>
      </c>
      <c r="H278" s="55">
        <f t="shared" si="86"/>
        <v>0</v>
      </c>
      <c r="I278" s="55">
        <f t="shared" si="86"/>
        <v>0</v>
      </c>
      <c r="J278" s="55">
        <f t="shared" si="86"/>
        <v>0</v>
      </c>
      <c r="K278" s="55">
        <f t="shared" si="86"/>
        <v>0</v>
      </c>
      <c r="L278" s="55">
        <f t="shared" si="86"/>
        <v>0</v>
      </c>
      <c r="M278" s="48">
        <f t="shared" si="86"/>
        <v>0</v>
      </c>
    </row>
    <row r="279" spans="1:13" ht="15.75">
      <c r="A279" s="25"/>
      <c r="B279" s="9">
        <v>290</v>
      </c>
      <c r="C279" s="17" t="s">
        <v>11</v>
      </c>
      <c r="D279" s="55">
        <f aca="true" t="shared" si="87" ref="D279:M279">SUM(D20,D95,D146,D203,D210,D230,D244,D250,D257,D153,D154,D129,D130)</f>
        <v>4</v>
      </c>
      <c r="E279" s="55">
        <f t="shared" si="87"/>
        <v>173</v>
      </c>
      <c r="F279" s="55">
        <f t="shared" si="87"/>
        <v>174</v>
      </c>
      <c r="G279" s="55">
        <f t="shared" si="87"/>
        <v>24</v>
      </c>
      <c r="H279" s="55">
        <f t="shared" si="87"/>
        <v>150</v>
      </c>
      <c r="I279" s="55">
        <f t="shared" si="87"/>
        <v>0</v>
      </c>
      <c r="J279" s="55">
        <f t="shared" si="87"/>
        <v>0</v>
      </c>
      <c r="K279" s="55">
        <f t="shared" si="87"/>
        <v>0</v>
      </c>
      <c r="L279" s="55">
        <f t="shared" si="87"/>
        <v>0</v>
      </c>
      <c r="M279" s="48">
        <f t="shared" si="87"/>
        <v>0</v>
      </c>
    </row>
    <row r="280" spans="1:13" ht="15.75">
      <c r="A280" s="25"/>
      <c r="B280" s="9">
        <v>310</v>
      </c>
      <c r="C280" s="17" t="s">
        <v>13</v>
      </c>
      <c r="D280" s="55">
        <f aca="true" t="shared" si="88" ref="D280:M280">SUM(D22,D97,D106,D113,D147,D162,D168,D169,D174,D178,D185,D189,D193,D197,D204,D211,D232,D245,D251,D258,D233,D234,D155,D156,D132,D131)</f>
        <v>0</v>
      </c>
      <c r="E280" s="55">
        <f t="shared" si="88"/>
        <v>14048</v>
      </c>
      <c r="F280" s="55">
        <f t="shared" si="88"/>
        <v>390</v>
      </c>
      <c r="G280" s="55">
        <f>SUM(G22,G97,G106,G113,G147,G162,G168,G169,G174,G178,G185,G189,G193,G197,G204,G211,G232,G245,G251,G258,G233,G234,G155,G156,G132,G131)</f>
        <v>200</v>
      </c>
      <c r="H280" s="55">
        <f t="shared" si="88"/>
        <v>190</v>
      </c>
      <c r="I280" s="55">
        <f t="shared" si="88"/>
        <v>0</v>
      </c>
      <c r="J280" s="55">
        <f t="shared" si="88"/>
        <v>0</v>
      </c>
      <c r="K280" s="55">
        <f t="shared" si="88"/>
        <v>0</v>
      </c>
      <c r="L280" s="55">
        <f t="shared" si="88"/>
        <v>0</v>
      </c>
      <c r="M280" s="48">
        <f t="shared" si="88"/>
        <v>0</v>
      </c>
    </row>
    <row r="281" spans="1:13" ht="31.5">
      <c r="A281" s="25"/>
      <c r="B281" s="9">
        <v>340</v>
      </c>
      <c r="C281" s="17" t="s">
        <v>14</v>
      </c>
      <c r="D281" s="55">
        <f aca="true" t="shared" si="89" ref="D281:M281">SUM(D23,D98,D107,D114,D120,D148,D163,D171,D170,D175,D179,D186,D190,D194,D198,D205,D212,D235,D246,D252,D259,D236,D237,D157,D158,D133,D134)</f>
        <v>0</v>
      </c>
      <c r="E281" s="55">
        <f t="shared" si="89"/>
        <v>339</v>
      </c>
      <c r="F281" s="55">
        <f t="shared" si="89"/>
        <v>189.5</v>
      </c>
      <c r="G281" s="55">
        <f>SUM(G23,G98,G107,G114,G120,G148,G163,G171,G170,G175,G179,G186,G190,G194,G198,G205,G212,G235,G246,G252,G259,G236,G237,G157,G158,G133,G134,G72)</f>
        <v>88</v>
      </c>
      <c r="H281" s="55">
        <f t="shared" si="89"/>
        <v>97</v>
      </c>
      <c r="I281" s="55">
        <f t="shared" si="89"/>
        <v>0</v>
      </c>
      <c r="J281" s="55">
        <f t="shared" si="89"/>
        <v>0</v>
      </c>
      <c r="K281" s="55">
        <f t="shared" si="89"/>
        <v>0</v>
      </c>
      <c r="L281" s="55">
        <f t="shared" si="89"/>
        <v>1</v>
      </c>
      <c r="M281" s="48">
        <f t="shared" si="89"/>
        <v>3.5</v>
      </c>
    </row>
    <row r="282" spans="1:13" s="39" customFormat="1" ht="19.5" thickBot="1">
      <c r="A282" s="40"/>
      <c r="B282" s="41"/>
      <c r="C282" s="42" t="s">
        <v>30</v>
      </c>
      <c r="D282" s="63">
        <f aca="true" t="shared" si="90" ref="D282:M282">SUM(D265:D281)</f>
        <v>4976</v>
      </c>
      <c r="E282" s="63">
        <f t="shared" si="90"/>
        <v>30188</v>
      </c>
      <c r="F282" s="63">
        <f t="shared" si="90"/>
        <v>7954.9</v>
      </c>
      <c r="G282" s="63">
        <f t="shared" si="90"/>
        <v>793</v>
      </c>
      <c r="H282" s="63">
        <f t="shared" si="90"/>
        <v>2290</v>
      </c>
      <c r="I282" s="63">
        <f t="shared" si="90"/>
        <v>1191</v>
      </c>
      <c r="J282" s="63">
        <f t="shared" si="90"/>
        <v>3484.4</v>
      </c>
      <c r="K282" s="63">
        <f t="shared" si="90"/>
        <v>23</v>
      </c>
      <c r="L282" s="63">
        <f t="shared" si="90"/>
        <v>98.5</v>
      </c>
      <c r="M282" s="64">
        <f t="shared" si="90"/>
        <v>75</v>
      </c>
    </row>
    <row r="284" spans="1:13" s="75" customFormat="1" ht="18.75">
      <c r="A284" s="97" t="s">
        <v>115</v>
      </c>
      <c r="B284" s="97"/>
      <c r="C284" s="97"/>
      <c r="D284" s="97"/>
      <c r="E284" s="81"/>
      <c r="F284" s="81">
        <f>SUM(G284:M284)</f>
        <v>174</v>
      </c>
      <c r="G284" s="75">
        <f aca="true" t="shared" si="91" ref="G284:M284">G4-G282</f>
        <v>174</v>
      </c>
      <c r="H284" s="75">
        <f t="shared" si="91"/>
        <v>0</v>
      </c>
      <c r="I284" s="75">
        <f t="shared" si="91"/>
        <v>0</v>
      </c>
      <c r="J284" s="75">
        <f t="shared" si="91"/>
        <v>0</v>
      </c>
      <c r="K284" s="75">
        <f t="shared" si="91"/>
        <v>0</v>
      </c>
      <c r="L284" s="75">
        <f t="shared" si="91"/>
        <v>0</v>
      </c>
      <c r="M284" s="75">
        <f t="shared" si="91"/>
        <v>0</v>
      </c>
    </row>
    <row r="288" spans="6:7" ht="12.75">
      <c r="F288" s="1">
        <v>7954.9</v>
      </c>
      <c r="G288" s="1">
        <v>174</v>
      </c>
    </row>
    <row r="291" ht="12.75">
      <c r="F291" s="1">
        <v>8128.9</v>
      </c>
    </row>
  </sheetData>
  <sheetProtection password="CF5E" sheet="1" objects="1" scenarios="1" formatRows="0"/>
  <protectedRanges>
    <protectedRange password="CF5E" sqref="D26:E28 D30:E36 D38:E39 G26:M28 G30:M36 G38:M39 D42:E44 G42:M44 D46:E52 G46:M52 D54:E55 G54:M55 D58:E60 G58:M60 D62:E69 G62:M69 D71:E72 G71:M72 D74:E74 G74:M74 D76:E81" name="Диапазон1"/>
    <protectedRange password="CF5E" sqref="G76:M81 D85:E87 G85:M87 D89:E92 G89:M92 D98:E98 G98:M98 D103:E104 G103:M104 D106:E107 G106:M107 D110:E111 G110:M111 D113:E114 G113:M114 D118:E120 G118:M120 D122:E122 G122:M122 D124:E134 G124:M134 D136:E138 G136:M138 D143" name="Диапазон2"/>
    <protectedRange password="CF5E" sqref="G124:M133 D136:E138 G136:M138 D142:E158 G142:M158 D160:E180 G160:M180 D182:E205 G182:M205 D208:E212 G208:M212 D216:E218 G216:M218 D220:E230 G220:M230 D232:E237 G232:M237 D241:E246 G241:M246 D248:E252 G248:M252 D255:E259 G255:M259 D262:E262 G262:M262" name="Диапазон3"/>
  </protectedRanges>
  <mergeCells count="27">
    <mergeCell ref="B123:C123"/>
    <mergeCell ref="B101:C101"/>
    <mergeCell ref="B108:C108"/>
    <mergeCell ref="A6:C6"/>
    <mergeCell ref="A82:C82"/>
    <mergeCell ref="A100:C100"/>
    <mergeCell ref="A99:C99"/>
    <mergeCell ref="A2:M2"/>
    <mergeCell ref="A261:C261"/>
    <mergeCell ref="B240:C240"/>
    <mergeCell ref="B247:C247"/>
    <mergeCell ref="A214:C214"/>
    <mergeCell ref="A238:C238"/>
    <mergeCell ref="A253:C253"/>
    <mergeCell ref="A206:C206"/>
    <mergeCell ref="A116:C116"/>
    <mergeCell ref="A115:C115"/>
    <mergeCell ref="A4:E4"/>
    <mergeCell ref="A284:D284"/>
    <mergeCell ref="A213:C213"/>
    <mergeCell ref="B141:C141"/>
    <mergeCell ref="B117:C117"/>
    <mergeCell ref="B135:C135"/>
    <mergeCell ref="B159:C159"/>
    <mergeCell ref="B181:C181"/>
    <mergeCell ref="A139:C139"/>
    <mergeCell ref="B121:C121"/>
  </mergeCells>
  <printOptions/>
  <pageMargins left="0.3937007874015748" right="0.3937007874015748" top="0.3937007874015748" bottom="0.3937007874015748" header="0" footer="0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1"/>
  <sheetViews>
    <sheetView tabSelected="1" zoomScale="75" zoomScaleNormal="75" zoomScalePageLayoutView="0" workbookViewId="0" topLeftCell="B210">
      <selection activeCell="G244" sqref="G244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46.75390625" style="1" customWidth="1"/>
    <col min="4" max="4" width="12.75390625" style="1" customWidth="1"/>
    <col min="5" max="5" width="13.75390625" style="1" customWidth="1"/>
    <col min="6" max="6" width="13.125" style="1" customWidth="1"/>
    <col min="7" max="7" width="13.25390625" style="1" customWidth="1"/>
    <col min="8" max="13" width="12.75390625" style="1" customWidth="1"/>
    <col min="14" max="16384" width="9.125" style="1" customWidth="1"/>
  </cols>
  <sheetData>
    <row r="1" spans="1:11" ht="15.75">
      <c r="A1" s="2"/>
      <c r="B1" s="3"/>
      <c r="C1" s="2"/>
      <c r="D1" s="2"/>
      <c r="E1" s="2"/>
      <c r="F1" s="47"/>
      <c r="G1" s="46"/>
      <c r="H1" s="46"/>
      <c r="I1" s="46"/>
      <c r="J1" s="46"/>
      <c r="K1" s="46"/>
    </row>
    <row r="2" spans="1:13" s="2" customFormat="1" ht="39.75" customHeight="1">
      <c r="A2" s="90" t="s">
        <v>121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91"/>
      <c r="M2" s="91"/>
    </row>
    <row r="3" spans="1:13" s="2" customFormat="1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</row>
    <row r="4" spans="1:13" s="77" customFormat="1" ht="18.75" customHeight="1">
      <c r="A4" s="96" t="s">
        <v>114</v>
      </c>
      <c r="B4" s="96"/>
      <c r="C4" s="96"/>
      <c r="D4" s="96"/>
      <c r="E4" s="96"/>
      <c r="F4" s="80">
        <f>SUM(G4:M4)</f>
        <v>8203</v>
      </c>
      <c r="G4" s="78">
        <v>1014</v>
      </c>
      <c r="H4" s="76">
        <v>2337</v>
      </c>
      <c r="I4" s="76">
        <v>1200</v>
      </c>
      <c r="J4" s="76">
        <v>3449.2</v>
      </c>
      <c r="K4" s="79">
        <v>22.1</v>
      </c>
      <c r="L4" s="79">
        <v>105.7</v>
      </c>
      <c r="M4" s="79">
        <v>75</v>
      </c>
    </row>
    <row r="5" spans="1:13" s="2" customFormat="1" ht="16.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57"/>
      <c r="M5" s="57"/>
    </row>
    <row r="6" spans="1:13" ht="81" customHeight="1">
      <c r="A6" s="84" t="s">
        <v>23</v>
      </c>
      <c r="B6" s="85"/>
      <c r="C6" s="85"/>
      <c r="D6" s="28" t="s">
        <v>116</v>
      </c>
      <c r="E6" s="28" t="s">
        <v>104</v>
      </c>
      <c r="F6" s="43" t="s">
        <v>105</v>
      </c>
      <c r="G6" s="28" t="s">
        <v>106</v>
      </c>
      <c r="H6" s="28" t="s">
        <v>107</v>
      </c>
      <c r="I6" s="28" t="s">
        <v>108</v>
      </c>
      <c r="J6" s="28" t="s">
        <v>113</v>
      </c>
      <c r="K6" s="28" t="s">
        <v>112</v>
      </c>
      <c r="L6" s="28" t="s">
        <v>109</v>
      </c>
      <c r="M6" s="29" t="s">
        <v>117</v>
      </c>
    </row>
    <row r="7" spans="1:13" ht="15.75">
      <c r="A7" s="18" t="s">
        <v>46</v>
      </c>
      <c r="B7" s="5"/>
      <c r="C7" s="4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31.5">
      <c r="A8" s="19" t="s">
        <v>0</v>
      </c>
      <c r="B8" s="7">
        <v>210</v>
      </c>
      <c r="C8" s="27" t="s">
        <v>26</v>
      </c>
      <c r="D8" s="53">
        <f aca="true" t="shared" si="0" ref="D8:M8">SUM(D9:D11)</f>
        <v>4738</v>
      </c>
      <c r="E8" s="53">
        <f t="shared" si="0"/>
        <v>6459</v>
      </c>
      <c r="F8" s="53">
        <f t="shared" si="0"/>
        <v>5596.2</v>
      </c>
      <c r="G8" s="53">
        <f t="shared" si="0"/>
        <v>471</v>
      </c>
      <c r="H8" s="53">
        <f t="shared" si="0"/>
        <v>994</v>
      </c>
      <c r="I8" s="53">
        <f t="shared" si="0"/>
        <v>682</v>
      </c>
      <c r="J8" s="53">
        <f t="shared" si="0"/>
        <v>3449.2</v>
      </c>
      <c r="K8" s="53">
        <f t="shared" si="0"/>
        <v>0</v>
      </c>
      <c r="L8" s="53">
        <f t="shared" si="0"/>
        <v>0</v>
      </c>
      <c r="M8" s="54">
        <f t="shared" si="0"/>
        <v>0</v>
      </c>
    </row>
    <row r="9" spans="1:13" ht="15.75">
      <c r="A9" s="20" t="s">
        <v>0</v>
      </c>
      <c r="B9" s="9">
        <v>211</v>
      </c>
      <c r="C9" s="10" t="s">
        <v>1</v>
      </c>
      <c r="D9" s="55">
        <f aca="true" t="shared" si="1" ref="D9:M9">SUM(D26,D42,D58)</f>
        <v>3623</v>
      </c>
      <c r="E9" s="55">
        <f t="shared" si="1"/>
        <v>4938</v>
      </c>
      <c r="F9" s="55">
        <f t="shared" si="1"/>
        <v>4167</v>
      </c>
      <c r="G9" s="55">
        <f t="shared" si="1"/>
        <v>441</v>
      </c>
      <c r="H9" s="55">
        <f t="shared" si="1"/>
        <v>835</v>
      </c>
      <c r="I9" s="55">
        <f t="shared" si="1"/>
        <v>682</v>
      </c>
      <c r="J9" s="55">
        <f t="shared" si="1"/>
        <v>2209</v>
      </c>
      <c r="K9" s="55">
        <f t="shared" si="1"/>
        <v>0</v>
      </c>
      <c r="L9" s="55">
        <f t="shared" si="1"/>
        <v>0</v>
      </c>
      <c r="M9" s="48">
        <f t="shared" si="1"/>
        <v>0</v>
      </c>
    </row>
    <row r="10" spans="1:13" ht="15.75">
      <c r="A10" s="20" t="s">
        <v>0</v>
      </c>
      <c r="B10" s="9">
        <v>212</v>
      </c>
      <c r="C10" s="10" t="s">
        <v>2</v>
      </c>
      <c r="D10" s="55">
        <f aca="true" t="shared" si="2" ref="D10:M10">SUM(D27,D43,D59)</f>
        <v>20</v>
      </c>
      <c r="E10" s="55">
        <f t="shared" si="2"/>
        <v>30</v>
      </c>
      <c r="F10" s="55">
        <f t="shared" si="2"/>
        <v>30</v>
      </c>
      <c r="G10" s="55">
        <f t="shared" si="2"/>
        <v>30</v>
      </c>
      <c r="H10" s="55">
        <f t="shared" si="2"/>
        <v>0</v>
      </c>
      <c r="I10" s="55">
        <f t="shared" si="2"/>
        <v>0</v>
      </c>
      <c r="J10" s="55">
        <f t="shared" si="2"/>
        <v>0</v>
      </c>
      <c r="K10" s="55">
        <f t="shared" si="2"/>
        <v>0</v>
      </c>
      <c r="L10" s="55">
        <f t="shared" si="2"/>
        <v>0</v>
      </c>
      <c r="M10" s="48">
        <f t="shared" si="2"/>
        <v>0</v>
      </c>
    </row>
    <row r="11" spans="1:13" ht="15.75">
      <c r="A11" s="20" t="s">
        <v>0</v>
      </c>
      <c r="B11" s="9">
        <v>213</v>
      </c>
      <c r="C11" s="10" t="s">
        <v>3</v>
      </c>
      <c r="D11" s="55">
        <f aca="true" t="shared" si="3" ref="D11:M11">SUM(D28,D44,D60,)</f>
        <v>1095</v>
      </c>
      <c r="E11" s="55">
        <f t="shared" si="3"/>
        <v>1491</v>
      </c>
      <c r="F11" s="55">
        <f t="shared" si="3"/>
        <v>1399.2</v>
      </c>
      <c r="G11" s="55">
        <f t="shared" si="3"/>
        <v>0</v>
      </c>
      <c r="H11" s="55">
        <f t="shared" si="3"/>
        <v>159</v>
      </c>
      <c r="I11" s="55">
        <f t="shared" si="3"/>
        <v>0</v>
      </c>
      <c r="J11" s="55">
        <f t="shared" si="3"/>
        <v>1240.2</v>
      </c>
      <c r="K11" s="55">
        <f t="shared" si="3"/>
        <v>0</v>
      </c>
      <c r="L11" s="55">
        <f t="shared" si="3"/>
        <v>0</v>
      </c>
      <c r="M11" s="48">
        <f t="shared" si="3"/>
        <v>0</v>
      </c>
    </row>
    <row r="12" spans="1:13" ht="15.75">
      <c r="A12" s="19" t="s">
        <v>0</v>
      </c>
      <c r="B12" s="7">
        <v>220</v>
      </c>
      <c r="C12" s="8" t="s">
        <v>4</v>
      </c>
      <c r="D12" s="53">
        <f aca="true" t="shared" si="4" ref="D12:M12">SUM(D13:D18)</f>
        <v>234</v>
      </c>
      <c r="E12" s="53">
        <f t="shared" si="4"/>
        <v>367</v>
      </c>
      <c r="F12" s="53">
        <f t="shared" si="4"/>
        <v>105</v>
      </c>
      <c r="G12" s="53">
        <f t="shared" si="4"/>
        <v>10</v>
      </c>
      <c r="H12" s="53">
        <f t="shared" si="4"/>
        <v>95</v>
      </c>
      <c r="I12" s="53">
        <f t="shared" si="4"/>
        <v>0</v>
      </c>
      <c r="J12" s="53">
        <f t="shared" si="4"/>
        <v>0</v>
      </c>
      <c r="K12" s="53">
        <f t="shared" si="4"/>
        <v>0</v>
      </c>
      <c r="L12" s="53">
        <f t="shared" si="4"/>
        <v>0</v>
      </c>
      <c r="M12" s="54">
        <f t="shared" si="4"/>
        <v>0</v>
      </c>
    </row>
    <row r="13" spans="1:13" ht="15.75">
      <c r="A13" s="20" t="s">
        <v>0</v>
      </c>
      <c r="B13" s="9">
        <v>221</v>
      </c>
      <c r="C13" s="10" t="s">
        <v>5</v>
      </c>
      <c r="D13" s="55">
        <f aca="true" t="shared" si="5" ref="D13:M13">SUM(D30,D46,D62)</f>
        <v>12</v>
      </c>
      <c r="E13" s="55">
        <f t="shared" si="5"/>
        <v>12</v>
      </c>
      <c r="F13" s="55">
        <f t="shared" si="5"/>
        <v>12</v>
      </c>
      <c r="G13" s="55">
        <f t="shared" si="5"/>
        <v>0</v>
      </c>
      <c r="H13" s="55">
        <f t="shared" si="5"/>
        <v>12</v>
      </c>
      <c r="I13" s="55">
        <f t="shared" si="5"/>
        <v>0</v>
      </c>
      <c r="J13" s="55">
        <f t="shared" si="5"/>
        <v>0</v>
      </c>
      <c r="K13" s="55">
        <f t="shared" si="5"/>
        <v>0</v>
      </c>
      <c r="L13" s="55">
        <f t="shared" si="5"/>
        <v>0</v>
      </c>
      <c r="M13" s="48">
        <f t="shared" si="5"/>
        <v>0</v>
      </c>
    </row>
    <row r="14" spans="1:13" ht="15.75">
      <c r="A14" s="20" t="s">
        <v>0</v>
      </c>
      <c r="B14" s="9">
        <v>222</v>
      </c>
      <c r="C14" s="10" t="s">
        <v>6</v>
      </c>
      <c r="D14" s="55">
        <f aca="true" t="shared" si="6" ref="D14:M14">SUM(D31,D47,D63)</f>
        <v>10</v>
      </c>
      <c r="E14" s="55">
        <f t="shared" si="6"/>
        <v>23</v>
      </c>
      <c r="F14" s="55">
        <f t="shared" si="6"/>
        <v>23</v>
      </c>
      <c r="G14" s="55">
        <f t="shared" si="6"/>
        <v>0</v>
      </c>
      <c r="H14" s="55">
        <f t="shared" si="6"/>
        <v>23</v>
      </c>
      <c r="I14" s="55">
        <f t="shared" si="6"/>
        <v>0</v>
      </c>
      <c r="J14" s="55">
        <f t="shared" si="6"/>
        <v>0</v>
      </c>
      <c r="K14" s="55">
        <f t="shared" si="6"/>
        <v>0</v>
      </c>
      <c r="L14" s="55">
        <f t="shared" si="6"/>
        <v>0</v>
      </c>
      <c r="M14" s="48">
        <f t="shared" si="6"/>
        <v>0</v>
      </c>
    </row>
    <row r="15" spans="1:13" ht="15.75">
      <c r="A15" s="20" t="s">
        <v>0</v>
      </c>
      <c r="B15" s="9">
        <v>223</v>
      </c>
      <c r="C15" s="10" t="s">
        <v>7</v>
      </c>
      <c r="D15" s="55">
        <f aca="true" t="shared" si="7" ref="D15:M15">SUM(D32,D48,D64)</f>
        <v>202</v>
      </c>
      <c r="E15" s="55">
        <f t="shared" si="7"/>
        <v>260</v>
      </c>
      <c r="F15" s="55">
        <f t="shared" si="7"/>
        <v>40</v>
      </c>
      <c r="G15" s="55">
        <f t="shared" si="7"/>
        <v>0</v>
      </c>
      <c r="H15" s="55">
        <f t="shared" si="7"/>
        <v>40</v>
      </c>
      <c r="I15" s="55">
        <f t="shared" si="7"/>
        <v>0</v>
      </c>
      <c r="J15" s="55">
        <f t="shared" si="7"/>
        <v>0</v>
      </c>
      <c r="K15" s="55">
        <f t="shared" si="7"/>
        <v>0</v>
      </c>
      <c r="L15" s="55">
        <f t="shared" si="7"/>
        <v>0</v>
      </c>
      <c r="M15" s="48">
        <f t="shared" si="7"/>
        <v>0</v>
      </c>
    </row>
    <row r="16" spans="1:13" ht="15.75">
      <c r="A16" s="20" t="s">
        <v>0</v>
      </c>
      <c r="B16" s="9">
        <v>224</v>
      </c>
      <c r="C16" s="10" t="s">
        <v>8</v>
      </c>
      <c r="D16" s="55">
        <f aca="true" t="shared" si="8" ref="D16:M16">SUM(D33,D49,D65)</f>
        <v>0</v>
      </c>
      <c r="E16" s="55">
        <f t="shared" si="8"/>
        <v>0</v>
      </c>
      <c r="F16" s="55">
        <f t="shared" si="8"/>
        <v>0</v>
      </c>
      <c r="G16" s="55">
        <f t="shared" si="8"/>
        <v>0</v>
      </c>
      <c r="H16" s="55">
        <f t="shared" si="8"/>
        <v>0</v>
      </c>
      <c r="I16" s="55">
        <f t="shared" si="8"/>
        <v>0</v>
      </c>
      <c r="J16" s="55">
        <f t="shared" si="8"/>
        <v>0</v>
      </c>
      <c r="K16" s="55">
        <f t="shared" si="8"/>
        <v>0</v>
      </c>
      <c r="L16" s="55">
        <f t="shared" si="8"/>
        <v>0</v>
      </c>
      <c r="M16" s="48">
        <f t="shared" si="8"/>
        <v>0</v>
      </c>
    </row>
    <row r="17" spans="1:13" ht="15.75">
      <c r="A17" s="20" t="s">
        <v>0</v>
      </c>
      <c r="B17" s="9">
        <v>225</v>
      </c>
      <c r="C17" s="10" t="s">
        <v>9</v>
      </c>
      <c r="D17" s="55">
        <f aca="true" t="shared" si="9" ref="D17:M17">SUM(D34,D50,D66)</f>
        <v>10</v>
      </c>
      <c r="E17" s="55">
        <f t="shared" si="9"/>
        <v>62</v>
      </c>
      <c r="F17" s="55">
        <f t="shared" si="9"/>
        <v>20</v>
      </c>
      <c r="G17" s="55">
        <f t="shared" si="9"/>
        <v>0</v>
      </c>
      <c r="H17" s="55">
        <f t="shared" si="9"/>
        <v>20</v>
      </c>
      <c r="I17" s="55">
        <f t="shared" si="9"/>
        <v>0</v>
      </c>
      <c r="J17" s="55">
        <f t="shared" si="9"/>
        <v>0</v>
      </c>
      <c r="K17" s="55">
        <f t="shared" si="9"/>
        <v>0</v>
      </c>
      <c r="L17" s="55">
        <f t="shared" si="9"/>
        <v>0</v>
      </c>
      <c r="M17" s="48">
        <f t="shared" si="9"/>
        <v>0</v>
      </c>
    </row>
    <row r="18" spans="1:13" ht="15.75">
      <c r="A18" s="20" t="s">
        <v>0</v>
      </c>
      <c r="B18" s="9">
        <v>226</v>
      </c>
      <c r="C18" s="10" t="s">
        <v>10</v>
      </c>
      <c r="D18" s="55">
        <f aca="true" t="shared" si="10" ref="D18:M18">SUM(D35,D51,D67,D78)</f>
        <v>0</v>
      </c>
      <c r="E18" s="55">
        <f t="shared" si="10"/>
        <v>10</v>
      </c>
      <c r="F18" s="55">
        <f t="shared" si="10"/>
        <v>10</v>
      </c>
      <c r="G18" s="55">
        <f t="shared" si="10"/>
        <v>10</v>
      </c>
      <c r="H18" s="55">
        <f t="shared" si="10"/>
        <v>0</v>
      </c>
      <c r="I18" s="55">
        <f t="shared" si="10"/>
        <v>0</v>
      </c>
      <c r="J18" s="55">
        <f t="shared" si="10"/>
        <v>0</v>
      </c>
      <c r="K18" s="55">
        <f t="shared" si="10"/>
        <v>0</v>
      </c>
      <c r="L18" s="55">
        <f t="shared" si="10"/>
        <v>0</v>
      </c>
      <c r="M18" s="48">
        <f t="shared" si="10"/>
        <v>0</v>
      </c>
    </row>
    <row r="19" spans="1:13" ht="31.5">
      <c r="A19" s="19" t="s">
        <v>0</v>
      </c>
      <c r="B19" s="7">
        <v>251</v>
      </c>
      <c r="C19" s="27" t="s">
        <v>67</v>
      </c>
      <c r="D19" s="53">
        <f aca="true" t="shared" si="11" ref="D19:M19">SUM(D68,D74)</f>
        <v>0</v>
      </c>
      <c r="E19" s="53">
        <f t="shared" si="11"/>
        <v>703</v>
      </c>
      <c r="F19" s="53">
        <f t="shared" si="11"/>
        <v>0</v>
      </c>
      <c r="G19" s="53">
        <f t="shared" si="11"/>
        <v>0</v>
      </c>
      <c r="H19" s="53">
        <f t="shared" si="11"/>
        <v>0</v>
      </c>
      <c r="I19" s="53">
        <f t="shared" si="11"/>
        <v>0</v>
      </c>
      <c r="J19" s="53">
        <f t="shared" si="11"/>
        <v>0</v>
      </c>
      <c r="K19" s="53">
        <f t="shared" si="11"/>
        <v>0</v>
      </c>
      <c r="L19" s="53">
        <f t="shared" si="11"/>
        <v>0</v>
      </c>
      <c r="M19" s="54">
        <f t="shared" si="11"/>
        <v>0</v>
      </c>
    </row>
    <row r="20" spans="1:13" ht="15.75">
      <c r="A20" s="19" t="s">
        <v>0</v>
      </c>
      <c r="B20" s="7">
        <v>290</v>
      </c>
      <c r="C20" s="8" t="s">
        <v>11</v>
      </c>
      <c r="D20" s="53">
        <f aca="true" t="shared" si="12" ref="D20:M20">SUM(D36,D52,D69,D76,D77,D79)</f>
        <v>4</v>
      </c>
      <c r="E20" s="53">
        <f t="shared" si="12"/>
        <v>140</v>
      </c>
      <c r="F20" s="53">
        <f t="shared" si="12"/>
        <v>140</v>
      </c>
      <c r="G20" s="53">
        <f t="shared" si="12"/>
        <v>14</v>
      </c>
      <c r="H20" s="53">
        <f t="shared" si="12"/>
        <v>126</v>
      </c>
      <c r="I20" s="53">
        <f t="shared" si="12"/>
        <v>0</v>
      </c>
      <c r="J20" s="53">
        <f t="shared" si="12"/>
        <v>0</v>
      </c>
      <c r="K20" s="53">
        <f t="shared" si="12"/>
        <v>0</v>
      </c>
      <c r="L20" s="53">
        <f t="shared" si="12"/>
        <v>0</v>
      </c>
      <c r="M20" s="54">
        <f t="shared" si="12"/>
        <v>0</v>
      </c>
    </row>
    <row r="21" spans="1:13" ht="15.75">
      <c r="A21" s="19" t="s">
        <v>0</v>
      </c>
      <c r="B21" s="7">
        <v>300</v>
      </c>
      <c r="C21" s="8" t="s">
        <v>12</v>
      </c>
      <c r="D21" s="53">
        <f aca="true" t="shared" si="13" ref="D21:M21">SUM(D22:D23)</f>
        <v>0</v>
      </c>
      <c r="E21" s="53">
        <f t="shared" si="13"/>
        <v>508</v>
      </c>
      <c r="F21" s="53">
        <f t="shared" si="13"/>
        <v>220</v>
      </c>
      <c r="G21" s="53">
        <f t="shared" si="13"/>
        <v>0</v>
      </c>
      <c r="H21" s="53">
        <f t="shared" si="13"/>
        <v>122</v>
      </c>
      <c r="I21" s="53">
        <f t="shared" si="13"/>
        <v>0</v>
      </c>
      <c r="J21" s="53">
        <f t="shared" si="13"/>
        <v>0</v>
      </c>
      <c r="K21" s="53">
        <f t="shared" si="13"/>
        <v>0</v>
      </c>
      <c r="L21" s="53">
        <f t="shared" si="13"/>
        <v>0</v>
      </c>
      <c r="M21" s="54">
        <f t="shared" si="13"/>
        <v>0</v>
      </c>
    </row>
    <row r="22" spans="1:13" ht="15.75">
      <c r="A22" s="20" t="s">
        <v>0</v>
      </c>
      <c r="B22" s="9">
        <v>310</v>
      </c>
      <c r="C22" s="10" t="s">
        <v>13</v>
      </c>
      <c r="D22" s="55">
        <f aca="true" t="shared" si="14" ref="D22:M22">SUM(D38,D54,D71,D80)</f>
        <v>0</v>
      </c>
      <c r="E22" s="55">
        <f t="shared" si="14"/>
        <v>277</v>
      </c>
      <c r="F22" s="55">
        <f t="shared" si="14"/>
        <v>100</v>
      </c>
      <c r="G22" s="55">
        <f t="shared" si="14"/>
        <v>0</v>
      </c>
      <c r="H22" s="55">
        <f t="shared" si="14"/>
        <v>100</v>
      </c>
      <c r="I22" s="55">
        <f t="shared" si="14"/>
        <v>0</v>
      </c>
      <c r="J22" s="55">
        <f t="shared" si="14"/>
        <v>0</v>
      </c>
      <c r="K22" s="55">
        <f t="shared" si="14"/>
        <v>0</v>
      </c>
      <c r="L22" s="55">
        <f t="shared" si="14"/>
        <v>0</v>
      </c>
      <c r="M22" s="48">
        <f t="shared" si="14"/>
        <v>0</v>
      </c>
    </row>
    <row r="23" spans="1:13" ht="15.75">
      <c r="A23" s="20" t="s">
        <v>0</v>
      </c>
      <c r="B23" s="9">
        <v>340</v>
      </c>
      <c r="C23" s="10" t="s">
        <v>14</v>
      </c>
      <c r="D23" s="55">
        <f>SUM(D39,D55,D72,D81)</f>
        <v>0</v>
      </c>
      <c r="E23" s="55">
        <f>SUM(E39,E55,E72,E81)</f>
        <v>231</v>
      </c>
      <c r="F23" s="55">
        <f>SUM(F39,F55,F72,F81)</f>
        <v>120</v>
      </c>
      <c r="G23" s="55">
        <v>0</v>
      </c>
      <c r="H23" s="55">
        <f aca="true" t="shared" si="15" ref="H23:M23">SUM(H39,H55,H72,H81)</f>
        <v>22</v>
      </c>
      <c r="I23" s="55">
        <f t="shared" si="15"/>
        <v>0</v>
      </c>
      <c r="J23" s="55">
        <f t="shared" si="15"/>
        <v>0</v>
      </c>
      <c r="K23" s="55">
        <f t="shared" si="15"/>
        <v>0</v>
      </c>
      <c r="L23" s="55">
        <f t="shared" si="15"/>
        <v>0</v>
      </c>
      <c r="M23" s="48">
        <f t="shared" si="15"/>
        <v>0</v>
      </c>
    </row>
    <row r="24" spans="1:13" ht="15.75">
      <c r="A24" s="21" t="s">
        <v>16</v>
      </c>
      <c r="B24" s="11"/>
      <c r="C24" s="12"/>
      <c r="D24" s="49">
        <f aca="true" t="shared" si="16" ref="D24:M24">SUM(D8,D12,D19,D20,D21,)</f>
        <v>4976</v>
      </c>
      <c r="E24" s="49">
        <f t="shared" si="16"/>
        <v>8177</v>
      </c>
      <c r="F24" s="49">
        <f t="shared" si="16"/>
        <v>6061.2</v>
      </c>
      <c r="G24" s="49">
        <f t="shared" si="16"/>
        <v>495</v>
      </c>
      <c r="H24" s="49">
        <f t="shared" si="16"/>
        <v>1337</v>
      </c>
      <c r="I24" s="49">
        <f t="shared" si="16"/>
        <v>682</v>
      </c>
      <c r="J24" s="49">
        <f t="shared" si="16"/>
        <v>3449.2</v>
      </c>
      <c r="K24" s="49">
        <f t="shared" si="16"/>
        <v>0</v>
      </c>
      <c r="L24" s="49">
        <f t="shared" si="16"/>
        <v>0</v>
      </c>
      <c r="M24" s="50">
        <f t="shared" si="16"/>
        <v>0</v>
      </c>
    </row>
    <row r="25" spans="1:13" ht="31.5">
      <c r="A25" s="26" t="s">
        <v>15</v>
      </c>
      <c r="B25" s="7">
        <v>210</v>
      </c>
      <c r="C25" s="27" t="s">
        <v>26</v>
      </c>
      <c r="D25" s="53">
        <f aca="true" t="shared" si="17" ref="D25:M25">SUM(D26:D28)</f>
        <v>871</v>
      </c>
      <c r="E25" s="53">
        <f t="shared" si="17"/>
        <v>923</v>
      </c>
      <c r="F25" s="53">
        <f t="shared" si="17"/>
        <v>923</v>
      </c>
      <c r="G25" s="53">
        <f t="shared" si="17"/>
        <v>0</v>
      </c>
      <c r="H25" s="53">
        <f t="shared" si="17"/>
        <v>0</v>
      </c>
      <c r="I25" s="53">
        <f t="shared" si="17"/>
        <v>0</v>
      </c>
      <c r="J25" s="53">
        <f t="shared" si="17"/>
        <v>923</v>
      </c>
      <c r="K25" s="53">
        <f t="shared" si="17"/>
        <v>0</v>
      </c>
      <c r="L25" s="53">
        <f t="shared" si="17"/>
        <v>0</v>
      </c>
      <c r="M25" s="54">
        <f t="shared" si="17"/>
        <v>0</v>
      </c>
    </row>
    <row r="26" spans="1:13" ht="15.75">
      <c r="A26" s="30" t="s">
        <v>15</v>
      </c>
      <c r="B26" s="9">
        <v>211</v>
      </c>
      <c r="C26" s="10" t="s">
        <v>1</v>
      </c>
      <c r="D26" s="58">
        <v>670</v>
      </c>
      <c r="E26" s="58">
        <v>709</v>
      </c>
      <c r="F26" s="55">
        <f>SUM(G26:M26)</f>
        <v>709</v>
      </c>
      <c r="G26" s="58"/>
      <c r="H26" s="58"/>
      <c r="I26" s="58"/>
      <c r="J26" s="58">
        <v>709</v>
      </c>
      <c r="K26" s="58"/>
      <c r="L26" s="58"/>
      <c r="M26" s="65"/>
    </row>
    <row r="27" spans="1:13" ht="15.75" hidden="1">
      <c r="A27" s="30" t="s">
        <v>15</v>
      </c>
      <c r="B27" s="9">
        <v>212</v>
      </c>
      <c r="C27" s="10" t="s">
        <v>2</v>
      </c>
      <c r="D27" s="58"/>
      <c r="E27" s="58"/>
      <c r="F27" s="55">
        <f>SUM(G27:M27)</f>
        <v>0</v>
      </c>
      <c r="G27" s="58"/>
      <c r="H27" s="58"/>
      <c r="I27" s="58"/>
      <c r="J27" s="58"/>
      <c r="K27" s="58"/>
      <c r="L27" s="58"/>
      <c r="M27" s="65"/>
    </row>
    <row r="28" spans="1:13" ht="15.75">
      <c r="A28" s="30" t="s">
        <v>15</v>
      </c>
      <c r="B28" s="9">
        <v>213</v>
      </c>
      <c r="C28" s="10" t="s">
        <v>3</v>
      </c>
      <c r="D28" s="58">
        <v>201</v>
      </c>
      <c r="E28" s="58">
        <v>214</v>
      </c>
      <c r="F28" s="55">
        <f>SUM(G28:M28)</f>
        <v>214</v>
      </c>
      <c r="G28" s="58"/>
      <c r="H28" s="58"/>
      <c r="I28" s="58"/>
      <c r="J28" s="58">
        <v>214</v>
      </c>
      <c r="K28" s="58"/>
      <c r="L28" s="58"/>
      <c r="M28" s="65"/>
    </row>
    <row r="29" spans="1:13" ht="15.75">
      <c r="A29" s="26" t="s">
        <v>15</v>
      </c>
      <c r="B29" s="7">
        <v>220</v>
      </c>
      <c r="C29" s="8" t="s">
        <v>4</v>
      </c>
      <c r="D29" s="53">
        <f aca="true" t="shared" si="18" ref="D29:M29">SUM(D30:D35)</f>
        <v>0</v>
      </c>
      <c r="E29" s="53">
        <f t="shared" si="18"/>
        <v>0</v>
      </c>
      <c r="F29" s="53">
        <f t="shared" si="18"/>
        <v>0</v>
      </c>
      <c r="G29" s="53">
        <f t="shared" si="18"/>
        <v>0</v>
      </c>
      <c r="H29" s="53">
        <f t="shared" si="18"/>
        <v>0</v>
      </c>
      <c r="I29" s="53">
        <f t="shared" si="18"/>
        <v>0</v>
      </c>
      <c r="J29" s="53">
        <f t="shared" si="18"/>
        <v>0</v>
      </c>
      <c r="K29" s="53">
        <f t="shared" si="18"/>
        <v>0</v>
      </c>
      <c r="L29" s="53">
        <f t="shared" si="18"/>
        <v>0</v>
      </c>
      <c r="M29" s="54">
        <f t="shared" si="18"/>
        <v>0</v>
      </c>
    </row>
    <row r="30" spans="1:13" ht="15.75" hidden="1">
      <c r="A30" s="30" t="s">
        <v>15</v>
      </c>
      <c r="B30" s="9">
        <v>221</v>
      </c>
      <c r="C30" s="10" t="s">
        <v>5</v>
      </c>
      <c r="D30" s="58"/>
      <c r="E30" s="58"/>
      <c r="F30" s="55">
        <f aca="true" t="shared" si="19" ref="F30:F36">SUM(G30:M30)</f>
        <v>0</v>
      </c>
      <c r="G30" s="58"/>
      <c r="H30" s="58"/>
      <c r="I30" s="58"/>
      <c r="J30" s="58"/>
      <c r="K30" s="58"/>
      <c r="L30" s="58"/>
      <c r="M30" s="65"/>
    </row>
    <row r="31" spans="1:13" ht="15.75" hidden="1">
      <c r="A31" s="30" t="s">
        <v>15</v>
      </c>
      <c r="B31" s="9">
        <v>222</v>
      </c>
      <c r="C31" s="10" t="s">
        <v>6</v>
      </c>
      <c r="D31" s="58"/>
      <c r="E31" s="58"/>
      <c r="F31" s="55">
        <f t="shared" si="19"/>
        <v>0</v>
      </c>
      <c r="G31" s="58"/>
      <c r="H31" s="58"/>
      <c r="I31" s="58"/>
      <c r="J31" s="58"/>
      <c r="K31" s="58"/>
      <c r="L31" s="58"/>
      <c r="M31" s="65"/>
    </row>
    <row r="32" spans="1:13" ht="15.75" hidden="1">
      <c r="A32" s="30" t="s">
        <v>15</v>
      </c>
      <c r="B32" s="9">
        <v>223</v>
      </c>
      <c r="C32" s="10" t="s">
        <v>7</v>
      </c>
      <c r="D32" s="58"/>
      <c r="E32" s="58"/>
      <c r="F32" s="55">
        <f t="shared" si="19"/>
        <v>0</v>
      </c>
      <c r="G32" s="58"/>
      <c r="H32" s="58"/>
      <c r="I32" s="58"/>
      <c r="J32" s="58"/>
      <c r="K32" s="58"/>
      <c r="L32" s="58"/>
      <c r="M32" s="65"/>
    </row>
    <row r="33" spans="1:13" ht="15.75" hidden="1">
      <c r="A33" s="30" t="s">
        <v>15</v>
      </c>
      <c r="B33" s="9">
        <v>224</v>
      </c>
      <c r="C33" s="10" t="s">
        <v>8</v>
      </c>
      <c r="D33" s="58"/>
      <c r="E33" s="58"/>
      <c r="F33" s="55">
        <f t="shared" si="19"/>
        <v>0</v>
      </c>
      <c r="G33" s="58"/>
      <c r="H33" s="58"/>
      <c r="I33" s="58"/>
      <c r="J33" s="58"/>
      <c r="K33" s="58"/>
      <c r="L33" s="58"/>
      <c r="M33" s="65"/>
    </row>
    <row r="34" spans="1:13" ht="15.75" hidden="1">
      <c r="A34" s="30" t="s">
        <v>15</v>
      </c>
      <c r="B34" s="9">
        <v>225</v>
      </c>
      <c r="C34" s="10" t="s">
        <v>9</v>
      </c>
      <c r="D34" s="58"/>
      <c r="E34" s="58"/>
      <c r="F34" s="55">
        <f t="shared" si="19"/>
        <v>0</v>
      </c>
      <c r="G34" s="58"/>
      <c r="H34" s="58"/>
      <c r="I34" s="58"/>
      <c r="J34" s="58"/>
      <c r="K34" s="58"/>
      <c r="L34" s="58"/>
      <c r="M34" s="65"/>
    </row>
    <row r="35" spans="1:13" ht="15.75" hidden="1">
      <c r="A35" s="30" t="s">
        <v>15</v>
      </c>
      <c r="B35" s="9">
        <v>226</v>
      </c>
      <c r="C35" s="10" t="s">
        <v>10</v>
      </c>
      <c r="D35" s="58"/>
      <c r="E35" s="58"/>
      <c r="F35" s="55">
        <f t="shared" si="19"/>
        <v>0</v>
      </c>
      <c r="G35" s="58"/>
      <c r="H35" s="58"/>
      <c r="I35" s="58"/>
      <c r="J35" s="58"/>
      <c r="K35" s="58"/>
      <c r="L35" s="58"/>
      <c r="M35" s="65"/>
    </row>
    <row r="36" spans="1:13" s="44" customFormat="1" ht="15.75" hidden="1">
      <c r="A36" s="26" t="s">
        <v>15</v>
      </c>
      <c r="B36" s="7">
        <v>290</v>
      </c>
      <c r="C36" s="8" t="s">
        <v>11</v>
      </c>
      <c r="D36" s="66"/>
      <c r="E36" s="66"/>
      <c r="F36" s="53">
        <f t="shared" si="19"/>
        <v>0</v>
      </c>
      <c r="G36" s="66"/>
      <c r="H36" s="66"/>
      <c r="I36" s="66"/>
      <c r="J36" s="66"/>
      <c r="K36" s="66"/>
      <c r="L36" s="66"/>
      <c r="M36" s="67"/>
    </row>
    <row r="37" spans="1:13" ht="15.75" hidden="1">
      <c r="A37" s="26" t="s">
        <v>15</v>
      </c>
      <c r="B37" s="7">
        <v>300</v>
      </c>
      <c r="C37" s="8" t="s">
        <v>12</v>
      </c>
      <c r="D37" s="53">
        <f aca="true" t="shared" si="20" ref="D37:M37">SUM(D38:D39)</f>
        <v>0</v>
      </c>
      <c r="E37" s="53">
        <f t="shared" si="20"/>
        <v>0</v>
      </c>
      <c r="F37" s="53">
        <f t="shared" si="20"/>
        <v>0</v>
      </c>
      <c r="G37" s="53">
        <f t="shared" si="20"/>
        <v>0</v>
      </c>
      <c r="H37" s="53">
        <f t="shared" si="20"/>
        <v>0</v>
      </c>
      <c r="I37" s="53">
        <f t="shared" si="20"/>
        <v>0</v>
      </c>
      <c r="J37" s="53">
        <f t="shared" si="20"/>
        <v>0</v>
      </c>
      <c r="K37" s="53">
        <f t="shared" si="20"/>
        <v>0</v>
      </c>
      <c r="L37" s="53">
        <f t="shared" si="20"/>
        <v>0</v>
      </c>
      <c r="M37" s="54">
        <f t="shared" si="20"/>
        <v>0</v>
      </c>
    </row>
    <row r="38" spans="1:13" ht="15.75" hidden="1">
      <c r="A38" s="30" t="s">
        <v>15</v>
      </c>
      <c r="B38" s="9">
        <v>310</v>
      </c>
      <c r="C38" s="10" t="s">
        <v>13</v>
      </c>
      <c r="D38" s="58"/>
      <c r="E38" s="58"/>
      <c r="F38" s="55">
        <f>SUM(G38:M38)</f>
        <v>0</v>
      </c>
      <c r="G38" s="58"/>
      <c r="H38" s="58"/>
      <c r="I38" s="58"/>
      <c r="J38" s="58"/>
      <c r="K38" s="58"/>
      <c r="L38" s="58"/>
      <c r="M38" s="65"/>
    </row>
    <row r="39" spans="1:13" ht="15.75" hidden="1">
      <c r="A39" s="30" t="s">
        <v>15</v>
      </c>
      <c r="B39" s="9">
        <v>340</v>
      </c>
      <c r="C39" s="10" t="s">
        <v>14</v>
      </c>
      <c r="D39" s="58"/>
      <c r="E39" s="58"/>
      <c r="F39" s="55">
        <f>SUM(G39:M39)</f>
        <v>0</v>
      </c>
      <c r="G39" s="58"/>
      <c r="H39" s="58"/>
      <c r="I39" s="58"/>
      <c r="J39" s="58"/>
      <c r="K39" s="58"/>
      <c r="L39" s="58"/>
      <c r="M39" s="65"/>
    </row>
    <row r="40" spans="1:13" ht="15.75">
      <c r="A40" s="22"/>
      <c r="B40" s="11"/>
      <c r="C40" s="6" t="s">
        <v>17</v>
      </c>
      <c r="D40" s="49">
        <f aca="true" t="shared" si="21" ref="D40:M40">SUM(D25,D29,D36,D37)</f>
        <v>871</v>
      </c>
      <c r="E40" s="49">
        <f t="shared" si="21"/>
        <v>923</v>
      </c>
      <c r="F40" s="49">
        <f t="shared" si="21"/>
        <v>923</v>
      </c>
      <c r="G40" s="49">
        <f t="shared" si="21"/>
        <v>0</v>
      </c>
      <c r="H40" s="49">
        <f t="shared" si="21"/>
        <v>0</v>
      </c>
      <c r="I40" s="49">
        <f t="shared" si="21"/>
        <v>0</v>
      </c>
      <c r="J40" s="49">
        <f t="shared" si="21"/>
        <v>923</v>
      </c>
      <c r="K40" s="49">
        <f t="shared" si="21"/>
        <v>0</v>
      </c>
      <c r="L40" s="49">
        <f t="shared" si="21"/>
        <v>0</v>
      </c>
      <c r="M40" s="50">
        <f t="shared" si="21"/>
        <v>0</v>
      </c>
    </row>
    <row r="41" spans="1:13" ht="31.5">
      <c r="A41" s="26" t="s">
        <v>18</v>
      </c>
      <c r="B41" s="7">
        <v>210</v>
      </c>
      <c r="C41" s="27" t="s">
        <v>26</v>
      </c>
      <c r="D41" s="53">
        <f aca="true" t="shared" si="22" ref="D41:M41">SUM(D42:D44)</f>
        <v>648</v>
      </c>
      <c r="E41" s="53">
        <f t="shared" si="22"/>
        <v>685</v>
      </c>
      <c r="F41" s="53">
        <f t="shared" si="22"/>
        <v>685</v>
      </c>
      <c r="G41" s="53">
        <f t="shared" si="22"/>
        <v>0</v>
      </c>
      <c r="H41" s="53">
        <f t="shared" si="22"/>
        <v>685</v>
      </c>
      <c r="I41" s="53">
        <f t="shared" si="22"/>
        <v>0</v>
      </c>
      <c r="J41" s="53">
        <f t="shared" si="22"/>
        <v>0</v>
      </c>
      <c r="K41" s="53">
        <f t="shared" si="22"/>
        <v>0</v>
      </c>
      <c r="L41" s="53">
        <f t="shared" si="22"/>
        <v>0</v>
      </c>
      <c r="M41" s="54">
        <f t="shared" si="22"/>
        <v>0</v>
      </c>
    </row>
    <row r="42" spans="1:13" ht="15.75">
      <c r="A42" s="30" t="s">
        <v>18</v>
      </c>
      <c r="B42" s="9">
        <v>211</v>
      </c>
      <c r="C42" s="10" t="s">
        <v>1</v>
      </c>
      <c r="D42" s="58">
        <v>498</v>
      </c>
      <c r="E42" s="58">
        <v>526</v>
      </c>
      <c r="F42" s="55">
        <f>SUM(G42:M42)</f>
        <v>526</v>
      </c>
      <c r="G42" s="58"/>
      <c r="H42" s="58">
        <v>526</v>
      </c>
      <c r="I42" s="58"/>
      <c r="J42" s="58"/>
      <c r="K42" s="58"/>
      <c r="L42" s="58"/>
      <c r="M42" s="65"/>
    </row>
    <row r="43" spans="1:13" ht="15.75" hidden="1">
      <c r="A43" s="30" t="s">
        <v>18</v>
      </c>
      <c r="B43" s="9">
        <v>212</v>
      </c>
      <c r="C43" s="10" t="s">
        <v>2</v>
      </c>
      <c r="D43" s="58"/>
      <c r="E43" s="58"/>
      <c r="F43" s="55">
        <f>SUM(G43:M43)</f>
        <v>0</v>
      </c>
      <c r="G43" s="58"/>
      <c r="H43" s="58"/>
      <c r="I43" s="58"/>
      <c r="J43" s="58"/>
      <c r="K43" s="58"/>
      <c r="L43" s="58"/>
      <c r="M43" s="65"/>
    </row>
    <row r="44" spans="1:13" ht="15.75">
      <c r="A44" s="30" t="s">
        <v>18</v>
      </c>
      <c r="B44" s="9">
        <v>213</v>
      </c>
      <c r="C44" s="10" t="s">
        <v>3</v>
      </c>
      <c r="D44" s="58">
        <v>150</v>
      </c>
      <c r="E44" s="58">
        <v>159</v>
      </c>
      <c r="F44" s="55">
        <f>SUM(G44:M44)</f>
        <v>159</v>
      </c>
      <c r="G44" s="58"/>
      <c r="H44" s="58">
        <v>159</v>
      </c>
      <c r="I44" s="58"/>
      <c r="J44" s="58"/>
      <c r="K44" s="58"/>
      <c r="L44" s="58"/>
      <c r="M44" s="65"/>
    </row>
    <row r="45" spans="1:13" ht="15.75" hidden="1">
      <c r="A45" s="26" t="s">
        <v>18</v>
      </c>
      <c r="B45" s="7">
        <v>220</v>
      </c>
      <c r="C45" s="8" t="s">
        <v>4</v>
      </c>
      <c r="D45" s="53">
        <f aca="true" t="shared" si="23" ref="D45:M45">SUM(D46:D51)</f>
        <v>0</v>
      </c>
      <c r="E45" s="53">
        <f t="shared" si="23"/>
        <v>0</v>
      </c>
      <c r="F45" s="53">
        <f t="shared" si="23"/>
        <v>0</v>
      </c>
      <c r="G45" s="53">
        <f t="shared" si="23"/>
        <v>0</v>
      </c>
      <c r="H45" s="53">
        <f t="shared" si="23"/>
        <v>0</v>
      </c>
      <c r="I45" s="53">
        <f t="shared" si="23"/>
        <v>0</v>
      </c>
      <c r="J45" s="53">
        <f t="shared" si="23"/>
        <v>0</v>
      </c>
      <c r="K45" s="53">
        <f t="shared" si="23"/>
        <v>0</v>
      </c>
      <c r="L45" s="53">
        <f t="shared" si="23"/>
        <v>0</v>
      </c>
      <c r="M45" s="54">
        <f t="shared" si="23"/>
        <v>0</v>
      </c>
    </row>
    <row r="46" spans="1:13" ht="15.75" hidden="1">
      <c r="A46" s="30" t="s">
        <v>18</v>
      </c>
      <c r="B46" s="9">
        <v>221</v>
      </c>
      <c r="C46" s="10" t="s">
        <v>5</v>
      </c>
      <c r="D46" s="58"/>
      <c r="E46" s="58"/>
      <c r="F46" s="55">
        <f aca="true" t="shared" si="24" ref="F46:F52">SUM(G46:M46)</f>
        <v>0</v>
      </c>
      <c r="G46" s="58"/>
      <c r="H46" s="58"/>
      <c r="I46" s="58"/>
      <c r="J46" s="58"/>
      <c r="K46" s="58"/>
      <c r="L46" s="58"/>
      <c r="M46" s="65"/>
    </row>
    <row r="47" spans="1:13" ht="15.75" hidden="1">
      <c r="A47" s="30" t="s">
        <v>18</v>
      </c>
      <c r="B47" s="9">
        <v>222</v>
      </c>
      <c r="C47" s="10" t="s">
        <v>6</v>
      </c>
      <c r="D47" s="58"/>
      <c r="E47" s="58"/>
      <c r="F47" s="55">
        <f t="shared" si="24"/>
        <v>0</v>
      </c>
      <c r="G47" s="58"/>
      <c r="H47" s="58"/>
      <c r="I47" s="58"/>
      <c r="J47" s="58"/>
      <c r="K47" s="58"/>
      <c r="L47" s="58"/>
      <c r="M47" s="65"/>
    </row>
    <row r="48" spans="1:13" ht="15.75" hidden="1">
      <c r="A48" s="30" t="s">
        <v>18</v>
      </c>
      <c r="B48" s="9">
        <v>223</v>
      </c>
      <c r="C48" s="10" t="s">
        <v>7</v>
      </c>
      <c r="D48" s="58"/>
      <c r="E48" s="58"/>
      <c r="F48" s="55">
        <f t="shared" si="24"/>
        <v>0</v>
      </c>
      <c r="G48" s="58"/>
      <c r="H48" s="58"/>
      <c r="I48" s="58"/>
      <c r="J48" s="58"/>
      <c r="K48" s="58"/>
      <c r="L48" s="58"/>
      <c r="M48" s="65"/>
    </row>
    <row r="49" spans="1:13" ht="15.75" hidden="1">
      <c r="A49" s="30" t="s">
        <v>18</v>
      </c>
      <c r="B49" s="9">
        <v>224</v>
      </c>
      <c r="C49" s="10" t="s">
        <v>8</v>
      </c>
      <c r="D49" s="58"/>
      <c r="E49" s="58"/>
      <c r="F49" s="55">
        <f t="shared" si="24"/>
        <v>0</v>
      </c>
      <c r="G49" s="58"/>
      <c r="H49" s="58"/>
      <c r="I49" s="58"/>
      <c r="J49" s="58"/>
      <c r="K49" s="58"/>
      <c r="L49" s="58"/>
      <c r="M49" s="65"/>
    </row>
    <row r="50" spans="1:13" ht="15.75" hidden="1">
      <c r="A50" s="30" t="s">
        <v>18</v>
      </c>
      <c r="B50" s="9">
        <v>225</v>
      </c>
      <c r="C50" s="10" t="s">
        <v>9</v>
      </c>
      <c r="D50" s="58"/>
      <c r="E50" s="58"/>
      <c r="F50" s="55">
        <f t="shared" si="24"/>
        <v>0</v>
      </c>
      <c r="G50" s="58"/>
      <c r="H50" s="58"/>
      <c r="I50" s="58"/>
      <c r="J50" s="58"/>
      <c r="K50" s="58"/>
      <c r="L50" s="58"/>
      <c r="M50" s="65"/>
    </row>
    <row r="51" spans="1:13" ht="15.75" hidden="1">
      <c r="A51" s="30" t="s">
        <v>18</v>
      </c>
      <c r="B51" s="9">
        <v>226</v>
      </c>
      <c r="C51" s="10" t="s">
        <v>10</v>
      </c>
      <c r="D51" s="58"/>
      <c r="E51" s="58"/>
      <c r="F51" s="55">
        <f t="shared" si="24"/>
        <v>0</v>
      </c>
      <c r="G51" s="58"/>
      <c r="H51" s="58"/>
      <c r="I51" s="58"/>
      <c r="J51" s="58"/>
      <c r="K51" s="58"/>
      <c r="L51" s="58"/>
      <c r="M51" s="65"/>
    </row>
    <row r="52" spans="1:13" s="44" customFormat="1" ht="15.75">
      <c r="A52" s="26" t="s">
        <v>18</v>
      </c>
      <c r="B52" s="7">
        <v>290</v>
      </c>
      <c r="C52" s="8" t="s">
        <v>11</v>
      </c>
      <c r="D52" s="66">
        <v>4</v>
      </c>
      <c r="E52" s="66">
        <v>4</v>
      </c>
      <c r="F52" s="53">
        <f t="shared" si="24"/>
        <v>4</v>
      </c>
      <c r="G52" s="66">
        <v>4</v>
      </c>
      <c r="H52" s="66"/>
      <c r="I52" s="66"/>
      <c r="J52" s="66"/>
      <c r="K52" s="66"/>
      <c r="L52" s="66"/>
      <c r="M52" s="67"/>
    </row>
    <row r="53" spans="1:13" ht="15.75" hidden="1">
      <c r="A53" s="26" t="s">
        <v>18</v>
      </c>
      <c r="B53" s="7">
        <v>300</v>
      </c>
      <c r="C53" s="27" t="s">
        <v>12</v>
      </c>
      <c r="D53" s="53">
        <f aca="true" t="shared" si="25" ref="D53:M53">SUM(D54:D55)</f>
        <v>0</v>
      </c>
      <c r="E53" s="53">
        <f t="shared" si="25"/>
        <v>0</v>
      </c>
      <c r="F53" s="53">
        <f t="shared" si="25"/>
        <v>0</v>
      </c>
      <c r="G53" s="53">
        <f t="shared" si="25"/>
        <v>0</v>
      </c>
      <c r="H53" s="53">
        <f t="shared" si="25"/>
        <v>0</v>
      </c>
      <c r="I53" s="53">
        <f t="shared" si="25"/>
        <v>0</v>
      </c>
      <c r="J53" s="53">
        <f t="shared" si="25"/>
        <v>0</v>
      </c>
      <c r="K53" s="53">
        <f t="shared" si="25"/>
        <v>0</v>
      </c>
      <c r="L53" s="53">
        <f t="shared" si="25"/>
        <v>0</v>
      </c>
      <c r="M53" s="54">
        <f t="shared" si="25"/>
        <v>0</v>
      </c>
    </row>
    <row r="54" spans="1:13" ht="15.75" hidden="1">
      <c r="A54" s="30" t="s">
        <v>18</v>
      </c>
      <c r="B54" s="9">
        <v>310</v>
      </c>
      <c r="C54" s="10" t="s">
        <v>13</v>
      </c>
      <c r="D54" s="58"/>
      <c r="E54" s="58"/>
      <c r="F54" s="55">
        <f>SUM(G54:M54)</f>
        <v>0</v>
      </c>
      <c r="G54" s="58"/>
      <c r="H54" s="58"/>
      <c r="I54" s="58"/>
      <c r="J54" s="58"/>
      <c r="K54" s="58"/>
      <c r="L54" s="58"/>
      <c r="M54" s="65"/>
    </row>
    <row r="55" spans="1:13" ht="15.75" hidden="1">
      <c r="A55" s="30" t="s">
        <v>18</v>
      </c>
      <c r="B55" s="9">
        <v>340</v>
      </c>
      <c r="C55" s="10" t="s">
        <v>14</v>
      </c>
      <c r="D55" s="58"/>
      <c r="E55" s="58"/>
      <c r="F55" s="55">
        <f>SUM(G55:M55)</f>
        <v>0</v>
      </c>
      <c r="G55" s="58"/>
      <c r="H55" s="58"/>
      <c r="I55" s="58"/>
      <c r="J55" s="58"/>
      <c r="K55" s="58"/>
      <c r="L55" s="58"/>
      <c r="M55" s="65"/>
    </row>
    <row r="56" spans="1:13" ht="15.75">
      <c r="A56" s="22"/>
      <c r="B56" s="11"/>
      <c r="C56" s="6" t="s">
        <v>17</v>
      </c>
      <c r="D56" s="49">
        <f aca="true" t="shared" si="26" ref="D56:M56">SUM(D41,D45,D52,D53)</f>
        <v>652</v>
      </c>
      <c r="E56" s="49">
        <f t="shared" si="26"/>
        <v>689</v>
      </c>
      <c r="F56" s="49">
        <f t="shared" si="26"/>
        <v>689</v>
      </c>
      <c r="G56" s="49">
        <f t="shared" si="26"/>
        <v>4</v>
      </c>
      <c r="H56" s="49">
        <f t="shared" si="26"/>
        <v>685</v>
      </c>
      <c r="I56" s="49">
        <f t="shared" si="26"/>
        <v>0</v>
      </c>
      <c r="J56" s="49">
        <f t="shared" si="26"/>
        <v>0</v>
      </c>
      <c r="K56" s="49">
        <f t="shared" si="26"/>
        <v>0</v>
      </c>
      <c r="L56" s="49">
        <f t="shared" si="26"/>
        <v>0</v>
      </c>
      <c r="M56" s="50">
        <f t="shared" si="26"/>
        <v>0</v>
      </c>
    </row>
    <row r="57" spans="1:13" ht="31.5">
      <c r="A57" s="26" t="s">
        <v>19</v>
      </c>
      <c r="B57" s="7">
        <v>210</v>
      </c>
      <c r="C57" s="27" t="s">
        <v>26</v>
      </c>
      <c r="D57" s="53">
        <f aca="true" t="shared" si="27" ref="D57:M57">SUM(D58:D60)</f>
        <v>3219</v>
      </c>
      <c r="E57" s="53">
        <f t="shared" si="27"/>
        <v>4851</v>
      </c>
      <c r="F57" s="53">
        <f t="shared" si="27"/>
        <v>3988.2</v>
      </c>
      <c r="G57" s="53">
        <f t="shared" si="27"/>
        <v>471</v>
      </c>
      <c r="H57" s="53">
        <f t="shared" si="27"/>
        <v>309</v>
      </c>
      <c r="I57" s="53">
        <f t="shared" si="27"/>
        <v>682</v>
      </c>
      <c r="J57" s="53">
        <f t="shared" si="27"/>
        <v>2526.2</v>
      </c>
      <c r="K57" s="53">
        <f t="shared" si="27"/>
        <v>0</v>
      </c>
      <c r="L57" s="53">
        <f t="shared" si="27"/>
        <v>0</v>
      </c>
      <c r="M57" s="54">
        <f t="shared" si="27"/>
        <v>0</v>
      </c>
    </row>
    <row r="58" spans="1:13" ht="15.75">
      <c r="A58" s="30" t="s">
        <v>19</v>
      </c>
      <c r="B58" s="9">
        <v>211</v>
      </c>
      <c r="C58" s="10" t="s">
        <v>1</v>
      </c>
      <c r="D58" s="58">
        <v>2455</v>
      </c>
      <c r="E58" s="58">
        <v>3703</v>
      </c>
      <c r="F58" s="55">
        <f>SUM(G58:M58)</f>
        <v>2932</v>
      </c>
      <c r="G58" s="58">
        <v>441</v>
      </c>
      <c r="H58" s="58">
        <v>309</v>
      </c>
      <c r="I58" s="58">
        <v>682</v>
      </c>
      <c r="J58" s="58">
        <v>1500</v>
      </c>
      <c r="K58" s="58"/>
      <c r="L58" s="58"/>
      <c r="M58" s="65"/>
    </row>
    <row r="59" spans="1:13" ht="15.75">
      <c r="A59" s="30" t="s">
        <v>19</v>
      </c>
      <c r="B59" s="9">
        <v>212</v>
      </c>
      <c r="C59" s="10" t="s">
        <v>2</v>
      </c>
      <c r="D59" s="58">
        <v>20</v>
      </c>
      <c r="E59" s="58">
        <v>30</v>
      </c>
      <c r="F59" s="55">
        <f>SUM(G59:M59)</f>
        <v>30</v>
      </c>
      <c r="G59" s="58">
        <v>30</v>
      </c>
      <c r="H59" s="58"/>
      <c r="I59" s="58"/>
      <c r="J59" s="58"/>
      <c r="K59" s="58"/>
      <c r="L59" s="58"/>
      <c r="M59" s="65"/>
    </row>
    <row r="60" spans="1:13" ht="15.75">
      <c r="A60" s="30" t="s">
        <v>19</v>
      </c>
      <c r="B60" s="9">
        <v>213</v>
      </c>
      <c r="C60" s="10" t="s">
        <v>3</v>
      </c>
      <c r="D60" s="58">
        <v>744</v>
      </c>
      <c r="E60" s="58">
        <v>1118</v>
      </c>
      <c r="F60" s="55">
        <f>SUM(G60:M60)</f>
        <v>1026.2</v>
      </c>
      <c r="G60" s="58"/>
      <c r="H60" s="58"/>
      <c r="I60" s="58"/>
      <c r="J60" s="58">
        <v>1026.2</v>
      </c>
      <c r="K60" s="58"/>
      <c r="L60" s="58"/>
      <c r="M60" s="65"/>
    </row>
    <row r="61" spans="1:13" ht="15.75">
      <c r="A61" s="26" t="s">
        <v>19</v>
      </c>
      <c r="B61" s="7">
        <v>220</v>
      </c>
      <c r="C61" s="8" t="s">
        <v>4</v>
      </c>
      <c r="D61" s="53">
        <f aca="true" t="shared" si="28" ref="D61:M61">SUM(D62:D67)</f>
        <v>234</v>
      </c>
      <c r="E61" s="53">
        <f t="shared" si="28"/>
        <v>367</v>
      </c>
      <c r="F61" s="53">
        <f t="shared" si="28"/>
        <v>105</v>
      </c>
      <c r="G61" s="53">
        <f t="shared" si="28"/>
        <v>10</v>
      </c>
      <c r="H61" s="53">
        <f t="shared" si="28"/>
        <v>95</v>
      </c>
      <c r="I61" s="53">
        <f t="shared" si="28"/>
        <v>0</v>
      </c>
      <c r="J61" s="53">
        <f t="shared" si="28"/>
        <v>0</v>
      </c>
      <c r="K61" s="53">
        <f t="shared" si="28"/>
        <v>0</v>
      </c>
      <c r="L61" s="53">
        <f t="shared" si="28"/>
        <v>0</v>
      </c>
      <c r="M61" s="54">
        <f t="shared" si="28"/>
        <v>0</v>
      </c>
    </row>
    <row r="62" spans="1:13" ht="15.75">
      <c r="A62" s="30" t="s">
        <v>19</v>
      </c>
      <c r="B62" s="9">
        <v>221</v>
      </c>
      <c r="C62" s="10" t="s">
        <v>5</v>
      </c>
      <c r="D62" s="58">
        <v>12</v>
      </c>
      <c r="E62" s="58">
        <v>12</v>
      </c>
      <c r="F62" s="55">
        <f aca="true" t="shared" si="29" ref="F62:F69">SUM(G62:M62)</f>
        <v>12</v>
      </c>
      <c r="G62" s="58"/>
      <c r="H62" s="58">
        <v>12</v>
      </c>
      <c r="I62" s="58"/>
      <c r="J62" s="58"/>
      <c r="K62" s="58"/>
      <c r="L62" s="58"/>
      <c r="M62" s="65"/>
    </row>
    <row r="63" spans="1:13" ht="15.75">
      <c r="A63" s="30" t="s">
        <v>19</v>
      </c>
      <c r="B63" s="9">
        <v>222</v>
      </c>
      <c r="C63" s="10" t="s">
        <v>6</v>
      </c>
      <c r="D63" s="58">
        <v>10</v>
      </c>
      <c r="E63" s="58">
        <v>23</v>
      </c>
      <c r="F63" s="55">
        <f t="shared" si="29"/>
        <v>23</v>
      </c>
      <c r="G63" s="58"/>
      <c r="H63" s="58">
        <v>23</v>
      </c>
      <c r="I63" s="58"/>
      <c r="J63" s="58"/>
      <c r="K63" s="58"/>
      <c r="L63" s="58"/>
      <c r="M63" s="65"/>
    </row>
    <row r="64" spans="1:13" ht="15.75">
      <c r="A64" s="30" t="s">
        <v>19</v>
      </c>
      <c r="B64" s="9">
        <v>223</v>
      </c>
      <c r="C64" s="10" t="s">
        <v>7</v>
      </c>
      <c r="D64" s="58">
        <v>202</v>
      </c>
      <c r="E64" s="58">
        <v>260</v>
      </c>
      <c r="F64" s="55">
        <f t="shared" si="29"/>
        <v>40</v>
      </c>
      <c r="G64" s="58"/>
      <c r="H64" s="58">
        <v>40</v>
      </c>
      <c r="I64" s="58"/>
      <c r="J64" s="58"/>
      <c r="K64" s="58"/>
      <c r="L64" s="58"/>
      <c r="M64" s="65"/>
    </row>
    <row r="65" spans="1:13" ht="15.75" hidden="1">
      <c r="A65" s="30" t="s">
        <v>19</v>
      </c>
      <c r="B65" s="9">
        <v>224</v>
      </c>
      <c r="C65" s="10" t="s">
        <v>8</v>
      </c>
      <c r="D65" s="58"/>
      <c r="E65" s="58"/>
      <c r="F65" s="55">
        <f t="shared" si="29"/>
        <v>0</v>
      </c>
      <c r="G65" s="58"/>
      <c r="H65" s="58"/>
      <c r="I65" s="58"/>
      <c r="J65" s="58"/>
      <c r="K65" s="58"/>
      <c r="L65" s="58"/>
      <c r="M65" s="65"/>
    </row>
    <row r="66" spans="1:13" ht="15.75">
      <c r="A66" s="30" t="s">
        <v>19</v>
      </c>
      <c r="B66" s="9">
        <v>225</v>
      </c>
      <c r="C66" s="10" t="s">
        <v>9</v>
      </c>
      <c r="D66" s="58">
        <v>10</v>
      </c>
      <c r="E66" s="58">
        <v>62</v>
      </c>
      <c r="F66" s="55">
        <f t="shared" si="29"/>
        <v>20</v>
      </c>
      <c r="G66" s="58"/>
      <c r="H66" s="58">
        <v>20</v>
      </c>
      <c r="I66" s="58"/>
      <c r="J66" s="58"/>
      <c r="K66" s="58"/>
      <c r="L66" s="58"/>
      <c r="M66" s="65"/>
    </row>
    <row r="67" spans="1:13" ht="15.75">
      <c r="A67" s="30" t="s">
        <v>19</v>
      </c>
      <c r="B67" s="9">
        <v>226</v>
      </c>
      <c r="C67" s="10" t="s">
        <v>10</v>
      </c>
      <c r="D67" s="58"/>
      <c r="E67" s="58">
        <v>10</v>
      </c>
      <c r="F67" s="55">
        <f t="shared" si="29"/>
        <v>10</v>
      </c>
      <c r="G67" s="58">
        <v>10</v>
      </c>
      <c r="H67" s="58"/>
      <c r="I67" s="58"/>
      <c r="J67" s="58"/>
      <c r="K67" s="58"/>
      <c r="L67" s="58"/>
      <c r="M67" s="65"/>
    </row>
    <row r="68" spans="1:13" s="44" customFormat="1" ht="31.5">
      <c r="A68" s="26" t="s">
        <v>19</v>
      </c>
      <c r="B68" s="7">
        <v>251</v>
      </c>
      <c r="C68" s="27" t="s">
        <v>67</v>
      </c>
      <c r="D68" s="66"/>
      <c r="E68" s="66">
        <v>96</v>
      </c>
      <c r="F68" s="53">
        <f t="shared" si="29"/>
        <v>0</v>
      </c>
      <c r="G68" s="66"/>
      <c r="H68" s="66"/>
      <c r="I68" s="66">
        <v>0</v>
      </c>
      <c r="J68" s="66"/>
      <c r="K68" s="66"/>
      <c r="L68" s="66"/>
      <c r="M68" s="67"/>
    </row>
    <row r="69" spans="1:13" s="44" customFormat="1" ht="15.75">
      <c r="A69" s="26" t="s">
        <v>19</v>
      </c>
      <c r="B69" s="7">
        <v>290</v>
      </c>
      <c r="C69" s="8" t="s">
        <v>11</v>
      </c>
      <c r="D69" s="66"/>
      <c r="E69" s="66">
        <v>10</v>
      </c>
      <c r="F69" s="53">
        <f t="shared" si="29"/>
        <v>10</v>
      </c>
      <c r="G69" s="66">
        <v>10</v>
      </c>
      <c r="H69" s="66"/>
      <c r="I69" s="66">
        <v>0</v>
      </c>
      <c r="J69" s="66"/>
      <c r="K69" s="66"/>
      <c r="L69" s="66"/>
      <c r="M69" s="67"/>
    </row>
    <row r="70" spans="1:13" ht="15.75">
      <c r="A70" s="26" t="s">
        <v>19</v>
      </c>
      <c r="B70" s="7">
        <v>300</v>
      </c>
      <c r="C70" s="8" t="s">
        <v>12</v>
      </c>
      <c r="D70" s="53">
        <f aca="true" t="shared" si="30" ref="D70:M70">SUM(D71:D72)</f>
        <v>0</v>
      </c>
      <c r="E70" s="53">
        <f t="shared" si="30"/>
        <v>508</v>
      </c>
      <c r="F70" s="53">
        <f t="shared" si="30"/>
        <v>220</v>
      </c>
      <c r="G70" s="53">
        <f t="shared" si="30"/>
        <v>98</v>
      </c>
      <c r="H70" s="53">
        <f t="shared" si="30"/>
        <v>122</v>
      </c>
      <c r="I70" s="53">
        <f t="shared" si="30"/>
        <v>0</v>
      </c>
      <c r="J70" s="53">
        <f t="shared" si="30"/>
        <v>0</v>
      </c>
      <c r="K70" s="53">
        <f t="shared" si="30"/>
        <v>0</v>
      </c>
      <c r="L70" s="53">
        <f t="shared" si="30"/>
        <v>0</v>
      </c>
      <c r="M70" s="54">
        <f t="shared" si="30"/>
        <v>0</v>
      </c>
    </row>
    <row r="71" spans="1:13" ht="15.75">
      <c r="A71" s="30" t="s">
        <v>19</v>
      </c>
      <c r="B71" s="9">
        <v>310</v>
      </c>
      <c r="C71" s="10" t="s">
        <v>13</v>
      </c>
      <c r="D71" s="58"/>
      <c r="E71" s="58">
        <v>277</v>
      </c>
      <c r="F71" s="55">
        <f>SUM(G71:M71)</f>
        <v>100</v>
      </c>
      <c r="G71" s="58"/>
      <c r="H71" s="58">
        <v>100</v>
      </c>
      <c r="I71" s="58"/>
      <c r="J71" s="58"/>
      <c r="K71" s="58"/>
      <c r="L71" s="58"/>
      <c r="M71" s="65"/>
    </row>
    <row r="72" spans="1:13" ht="15.75">
      <c r="A72" s="30" t="s">
        <v>19</v>
      </c>
      <c r="B72" s="9">
        <v>340</v>
      </c>
      <c r="C72" s="10" t="s">
        <v>14</v>
      </c>
      <c r="D72" s="58"/>
      <c r="E72" s="58">
        <v>231</v>
      </c>
      <c r="F72" s="55">
        <f>SUM(G72:M72)</f>
        <v>120</v>
      </c>
      <c r="G72" s="58">
        <v>98</v>
      </c>
      <c r="H72" s="58">
        <v>22</v>
      </c>
      <c r="I72" s="58"/>
      <c r="J72" s="58"/>
      <c r="K72" s="58"/>
      <c r="L72" s="58"/>
      <c r="M72" s="65"/>
    </row>
    <row r="73" spans="1:13" ht="15.75">
      <c r="A73" s="22"/>
      <c r="B73" s="11"/>
      <c r="C73" s="6" t="s">
        <v>17</v>
      </c>
      <c r="D73" s="49">
        <f aca="true" t="shared" si="31" ref="D73:M73">SUM(D57,D61,D68,D69,D70)</f>
        <v>3453</v>
      </c>
      <c r="E73" s="49">
        <f t="shared" si="31"/>
        <v>5832</v>
      </c>
      <c r="F73" s="49">
        <f t="shared" si="31"/>
        <v>4323.2</v>
      </c>
      <c r="G73" s="49">
        <f t="shared" si="31"/>
        <v>589</v>
      </c>
      <c r="H73" s="49">
        <f t="shared" si="31"/>
        <v>526</v>
      </c>
      <c r="I73" s="49">
        <f t="shared" si="31"/>
        <v>682</v>
      </c>
      <c r="J73" s="49">
        <f t="shared" si="31"/>
        <v>2526.2</v>
      </c>
      <c r="K73" s="49">
        <f t="shared" si="31"/>
        <v>0</v>
      </c>
      <c r="L73" s="49">
        <f t="shared" si="31"/>
        <v>0</v>
      </c>
      <c r="M73" s="50">
        <f t="shared" si="31"/>
        <v>0</v>
      </c>
    </row>
    <row r="74" spans="1:13" ht="31.5">
      <c r="A74" s="26" t="s">
        <v>66</v>
      </c>
      <c r="B74" s="7">
        <v>251</v>
      </c>
      <c r="C74" s="27" t="s">
        <v>67</v>
      </c>
      <c r="D74" s="68"/>
      <c r="E74" s="68">
        <v>607</v>
      </c>
      <c r="F74" s="53">
        <f>SUM(G74:M74)</f>
        <v>0</v>
      </c>
      <c r="G74" s="68"/>
      <c r="H74" s="68"/>
      <c r="I74" s="68">
        <v>0</v>
      </c>
      <c r="J74" s="68"/>
      <c r="K74" s="68"/>
      <c r="L74" s="68"/>
      <c r="M74" s="69"/>
    </row>
    <row r="75" spans="1:13" ht="15.75">
      <c r="A75" s="22"/>
      <c r="B75" s="11"/>
      <c r="C75" s="6" t="s">
        <v>17</v>
      </c>
      <c r="D75" s="49">
        <f aca="true" t="shared" si="32" ref="D75:M75">D74</f>
        <v>0</v>
      </c>
      <c r="E75" s="49">
        <f t="shared" si="32"/>
        <v>607</v>
      </c>
      <c r="F75" s="49">
        <f t="shared" si="32"/>
        <v>0</v>
      </c>
      <c r="G75" s="49">
        <f t="shared" si="32"/>
        <v>0</v>
      </c>
      <c r="H75" s="49">
        <f t="shared" si="32"/>
        <v>0</v>
      </c>
      <c r="I75" s="49">
        <f t="shared" si="32"/>
        <v>0</v>
      </c>
      <c r="J75" s="49">
        <f t="shared" si="32"/>
        <v>0</v>
      </c>
      <c r="K75" s="49">
        <f t="shared" si="32"/>
        <v>0</v>
      </c>
      <c r="L75" s="49">
        <f t="shared" si="32"/>
        <v>0</v>
      </c>
      <c r="M75" s="50">
        <f t="shared" si="32"/>
        <v>0</v>
      </c>
    </row>
    <row r="76" spans="1:13" ht="31.5" hidden="1">
      <c r="A76" s="23" t="s">
        <v>68</v>
      </c>
      <c r="B76" s="5">
        <v>290</v>
      </c>
      <c r="C76" s="45" t="s">
        <v>69</v>
      </c>
      <c r="D76" s="70"/>
      <c r="E76" s="70"/>
      <c r="F76" s="51">
        <f aca="true" t="shared" si="33" ref="F76:F81">SUM(G76:M76)</f>
        <v>0</v>
      </c>
      <c r="G76" s="70"/>
      <c r="H76" s="70"/>
      <c r="I76" s="70"/>
      <c r="J76" s="70"/>
      <c r="K76" s="70"/>
      <c r="L76" s="70"/>
      <c r="M76" s="71"/>
    </row>
    <row r="77" spans="1:13" ht="15.75">
      <c r="A77" s="23" t="s">
        <v>20</v>
      </c>
      <c r="B77" s="5">
        <v>290</v>
      </c>
      <c r="C77" s="45" t="s">
        <v>21</v>
      </c>
      <c r="D77" s="70"/>
      <c r="E77" s="70">
        <v>50</v>
      </c>
      <c r="F77" s="51">
        <f t="shared" si="33"/>
        <v>50</v>
      </c>
      <c r="G77" s="70"/>
      <c r="H77" s="70">
        <v>50</v>
      </c>
      <c r="I77" s="70"/>
      <c r="J77" s="70"/>
      <c r="K77" s="70"/>
      <c r="L77" s="70"/>
      <c r="M77" s="71"/>
    </row>
    <row r="78" spans="1:13" ht="15.75" hidden="1">
      <c r="A78" s="23" t="s">
        <v>61</v>
      </c>
      <c r="B78" s="5">
        <v>226</v>
      </c>
      <c r="C78" s="45" t="s">
        <v>22</v>
      </c>
      <c r="D78" s="70"/>
      <c r="E78" s="70"/>
      <c r="F78" s="51">
        <f t="shared" si="33"/>
        <v>0</v>
      </c>
      <c r="G78" s="70"/>
      <c r="H78" s="70"/>
      <c r="I78" s="70"/>
      <c r="J78" s="70"/>
      <c r="K78" s="70"/>
      <c r="L78" s="70"/>
      <c r="M78" s="71"/>
    </row>
    <row r="79" spans="1:13" ht="15.75">
      <c r="A79" s="23" t="s">
        <v>61</v>
      </c>
      <c r="B79" s="5">
        <v>290</v>
      </c>
      <c r="C79" s="45" t="s">
        <v>22</v>
      </c>
      <c r="D79" s="70"/>
      <c r="E79" s="70">
        <v>76</v>
      </c>
      <c r="F79" s="51">
        <f t="shared" si="33"/>
        <v>76</v>
      </c>
      <c r="G79" s="70"/>
      <c r="H79" s="70">
        <v>76</v>
      </c>
      <c r="I79" s="70"/>
      <c r="J79" s="70"/>
      <c r="K79" s="70"/>
      <c r="L79" s="70"/>
      <c r="M79" s="71"/>
    </row>
    <row r="80" spans="1:13" ht="15.75" hidden="1">
      <c r="A80" s="23" t="s">
        <v>61</v>
      </c>
      <c r="B80" s="5">
        <v>310</v>
      </c>
      <c r="C80" s="45" t="s">
        <v>22</v>
      </c>
      <c r="D80" s="70"/>
      <c r="E80" s="70"/>
      <c r="F80" s="51">
        <f t="shared" si="33"/>
        <v>0</v>
      </c>
      <c r="G80" s="70"/>
      <c r="H80" s="70"/>
      <c r="I80" s="70"/>
      <c r="J80" s="70"/>
      <c r="K80" s="70"/>
      <c r="L80" s="70"/>
      <c r="M80" s="71"/>
    </row>
    <row r="81" spans="1:13" ht="15.75" hidden="1">
      <c r="A81" s="23" t="s">
        <v>61</v>
      </c>
      <c r="B81" s="5">
        <v>340</v>
      </c>
      <c r="C81" s="45" t="s">
        <v>22</v>
      </c>
      <c r="D81" s="70"/>
      <c r="E81" s="70"/>
      <c r="F81" s="51">
        <f t="shared" si="33"/>
        <v>0</v>
      </c>
      <c r="G81" s="70"/>
      <c r="H81" s="70"/>
      <c r="I81" s="70"/>
      <c r="J81" s="70"/>
      <c r="K81" s="70"/>
      <c r="L81" s="70"/>
      <c r="M81" s="71"/>
    </row>
    <row r="82" spans="1:13" ht="15.75">
      <c r="A82" s="86" t="s">
        <v>24</v>
      </c>
      <c r="B82" s="87"/>
      <c r="C82" s="87"/>
      <c r="D82" s="49">
        <f aca="true" t="shared" si="34" ref="D82:M82">SUM(D79,D77,D76,D75,D73,D56,D40,D78,D81,D80)</f>
        <v>4976</v>
      </c>
      <c r="E82" s="49">
        <f t="shared" si="34"/>
        <v>8177</v>
      </c>
      <c r="F82" s="49">
        <f t="shared" si="34"/>
        <v>6061.2</v>
      </c>
      <c r="G82" s="49">
        <f t="shared" si="34"/>
        <v>593</v>
      </c>
      <c r="H82" s="49">
        <f t="shared" si="34"/>
        <v>1337</v>
      </c>
      <c r="I82" s="49">
        <f t="shared" si="34"/>
        <v>682</v>
      </c>
      <c r="J82" s="49">
        <f t="shared" si="34"/>
        <v>3449.2</v>
      </c>
      <c r="K82" s="49">
        <f t="shared" si="34"/>
        <v>0</v>
      </c>
      <c r="L82" s="49">
        <f t="shared" si="34"/>
        <v>0</v>
      </c>
      <c r="M82" s="50">
        <f t="shared" si="34"/>
        <v>0</v>
      </c>
    </row>
    <row r="83" spans="1:13" ht="18.75" customHeight="1">
      <c r="A83" s="18" t="s">
        <v>45</v>
      </c>
      <c r="B83" s="14"/>
      <c r="C83" s="15"/>
      <c r="D83" s="59"/>
      <c r="E83" s="59"/>
      <c r="F83" s="59"/>
      <c r="G83" s="59"/>
      <c r="H83" s="59"/>
      <c r="I83" s="59"/>
      <c r="J83" s="59"/>
      <c r="K83" s="59"/>
      <c r="L83" s="59"/>
      <c r="M83" s="60"/>
    </row>
    <row r="84" spans="1:13" ht="31.5">
      <c r="A84" s="26" t="s">
        <v>71</v>
      </c>
      <c r="B84" s="7">
        <v>210</v>
      </c>
      <c r="C84" s="27" t="s">
        <v>26</v>
      </c>
      <c r="D84" s="53">
        <f aca="true" t="shared" si="35" ref="D84:M84">SUM(D85:D87)</f>
        <v>0</v>
      </c>
      <c r="E84" s="53">
        <f t="shared" si="35"/>
        <v>0</v>
      </c>
      <c r="F84" s="53">
        <f t="shared" si="35"/>
        <v>99.2</v>
      </c>
      <c r="G84" s="53">
        <f t="shared" si="35"/>
        <v>0</v>
      </c>
      <c r="H84" s="53">
        <f t="shared" si="35"/>
        <v>0</v>
      </c>
      <c r="I84" s="53">
        <f t="shared" si="35"/>
        <v>0</v>
      </c>
      <c r="J84" s="53">
        <f t="shared" si="35"/>
        <v>0</v>
      </c>
      <c r="K84" s="53">
        <f t="shared" si="35"/>
        <v>0</v>
      </c>
      <c r="L84" s="53">
        <f t="shared" si="35"/>
        <v>99.2</v>
      </c>
      <c r="M84" s="54">
        <f t="shared" si="35"/>
        <v>0</v>
      </c>
    </row>
    <row r="85" spans="1:13" ht="15.75">
      <c r="A85" s="30" t="s">
        <v>34</v>
      </c>
      <c r="B85" s="9">
        <v>211</v>
      </c>
      <c r="C85" s="10" t="s">
        <v>1</v>
      </c>
      <c r="D85" s="72"/>
      <c r="E85" s="72"/>
      <c r="F85" s="55">
        <f>SUM(G85:M85)</f>
        <v>76.2</v>
      </c>
      <c r="G85" s="72"/>
      <c r="H85" s="72"/>
      <c r="I85" s="72"/>
      <c r="J85" s="72"/>
      <c r="K85" s="72"/>
      <c r="L85" s="72">
        <v>76.2</v>
      </c>
      <c r="M85" s="73"/>
    </row>
    <row r="86" spans="1:13" ht="15.75" hidden="1">
      <c r="A86" s="30" t="s">
        <v>34</v>
      </c>
      <c r="B86" s="9">
        <v>212</v>
      </c>
      <c r="C86" s="10" t="s">
        <v>2</v>
      </c>
      <c r="D86" s="72"/>
      <c r="E86" s="72"/>
      <c r="F86" s="55">
        <f>SUM(G86:M86)</f>
        <v>0</v>
      </c>
      <c r="G86" s="72"/>
      <c r="H86" s="72"/>
      <c r="I86" s="72"/>
      <c r="J86" s="72"/>
      <c r="K86" s="72"/>
      <c r="L86" s="72"/>
      <c r="M86" s="73"/>
    </row>
    <row r="87" spans="1:13" ht="15.75">
      <c r="A87" s="30" t="s">
        <v>34</v>
      </c>
      <c r="B87" s="9">
        <v>213</v>
      </c>
      <c r="C87" s="10" t="s">
        <v>3</v>
      </c>
      <c r="D87" s="72"/>
      <c r="E87" s="72"/>
      <c r="F87" s="55">
        <f>SUM(G87:M87)</f>
        <v>23</v>
      </c>
      <c r="G87" s="72"/>
      <c r="H87" s="72"/>
      <c r="I87" s="72"/>
      <c r="J87" s="72"/>
      <c r="K87" s="72"/>
      <c r="L87" s="72">
        <v>23</v>
      </c>
      <c r="M87" s="73"/>
    </row>
    <row r="88" spans="1:13" ht="15.75">
      <c r="A88" s="26" t="s">
        <v>71</v>
      </c>
      <c r="B88" s="7">
        <v>220</v>
      </c>
      <c r="C88" s="8" t="s">
        <v>4</v>
      </c>
      <c r="D88" s="53">
        <f aca="true" t="shared" si="36" ref="D88:M88">SUM(D89:D94)</f>
        <v>0</v>
      </c>
      <c r="E88" s="53">
        <f t="shared" si="36"/>
        <v>0</v>
      </c>
      <c r="F88" s="53">
        <f t="shared" si="36"/>
        <v>5.5</v>
      </c>
      <c r="G88" s="53">
        <f t="shared" si="36"/>
        <v>0</v>
      </c>
      <c r="H88" s="53">
        <f t="shared" si="36"/>
        <v>0</v>
      </c>
      <c r="I88" s="53">
        <f t="shared" si="36"/>
        <v>0</v>
      </c>
      <c r="J88" s="53">
        <f t="shared" si="36"/>
        <v>0</v>
      </c>
      <c r="K88" s="53">
        <f t="shared" si="36"/>
        <v>0</v>
      </c>
      <c r="L88" s="53">
        <f t="shared" si="36"/>
        <v>5.5</v>
      </c>
      <c r="M88" s="54">
        <f t="shared" si="36"/>
        <v>0</v>
      </c>
    </row>
    <row r="89" spans="1:13" ht="15.75">
      <c r="A89" s="30" t="s">
        <v>34</v>
      </c>
      <c r="B89" s="9">
        <v>221</v>
      </c>
      <c r="C89" s="10" t="s">
        <v>5</v>
      </c>
      <c r="D89" s="72"/>
      <c r="E89" s="72"/>
      <c r="F89" s="55">
        <f aca="true" t="shared" si="37" ref="F89:F95">SUM(G89:M89)</f>
        <v>4</v>
      </c>
      <c r="G89" s="72"/>
      <c r="H89" s="72"/>
      <c r="I89" s="72"/>
      <c r="J89" s="72"/>
      <c r="K89" s="72"/>
      <c r="L89" s="72">
        <v>4</v>
      </c>
      <c r="M89" s="73"/>
    </row>
    <row r="90" spans="1:13" ht="15.75">
      <c r="A90" s="30" t="s">
        <v>34</v>
      </c>
      <c r="B90" s="9">
        <v>222</v>
      </c>
      <c r="C90" s="10" t="s">
        <v>6</v>
      </c>
      <c r="D90" s="72"/>
      <c r="E90" s="72"/>
      <c r="F90" s="55">
        <f t="shared" si="37"/>
        <v>1.5</v>
      </c>
      <c r="G90" s="72"/>
      <c r="H90" s="72"/>
      <c r="I90" s="72"/>
      <c r="J90" s="72"/>
      <c r="K90" s="72"/>
      <c r="L90" s="72">
        <v>1.5</v>
      </c>
      <c r="M90" s="73"/>
    </row>
    <row r="91" spans="1:13" ht="15.75" hidden="1">
      <c r="A91" s="30" t="s">
        <v>34</v>
      </c>
      <c r="B91" s="9">
        <v>223</v>
      </c>
      <c r="C91" s="10" t="s">
        <v>7</v>
      </c>
      <c r="D91" s="72"/>
      <c r="E91" s="72"/>
      <c r="F91" s="55">
        <f t="shared" si="37"/>
        <v>0</v>
      </c>
      <c r="G91" s="72"/>
      <c r="H91" s="72"/>
      <c r="I91" s="72"/>
      <c r="J91" s="72"/>
      <c r="K91" s="72"/>
      <c r="L91" s="72"/>
      <c r="M91" s="73"/>
    </row>
    <row r="92" spans="1:13" ht="15.75" hidden="1">
      <c r="A92" s="30" t="s">
        <v>34</v>
      </c>
      <c r="B92" s="9">
        <v>224</v>
      </c>
      <c r="C92" s="10" t="s">
        <v>8</v>
      </c>
      <c r="D92" s="72"/>
      <c r="E92" s="72"/>
      <c r="F92" s="55">
        <f t="shared" si="37"/>
        <v>0</v>
      </c>
      <c r="G92" s="72"/>
      <c r="H92" s="72"/>
      <c r="I92" s="72"/>
      <c r="J92" s="72"/>
      <c r="K92" s="72"/>
      <c r="L92" s="72"/>
      <c r="M92" s="73"/>
    </row>
    <row r="93" spans="1:13" ht="15.75" hidden="1">
      <c r="A93" s="30" t="s">
        <v>34</v>
      </c>
      <c r="B93" s="9">
        <v>225</v>
      </c>
      <c r="C93" s="10" t="s">
        <v>9</v>
      </c>
      <c r="D93" s="72"/>
      <c r="E93" s="72"/>
      <c r="F93" s="55">
        <f t="shared" si="37"/>
        <v>0</v>
      </c>
      <c r="G93" s="72"/>
      <c r="H93" s="72"/>
      <c r="I93" s="72"/>
      <c r="J93" s="72"/>
      <c r="K93" s="72"/>
      <c r="L93" s="72"/>
      <c r="M93" s="73"/>
    </row>
    <row r="94" spans="1:13" ht="15.75" hidden="1">
      <c r="A94" s="30" t="s">
        <v>34</v>
      </c>
      <c r="B94" s="9">
        <v>226</v>
      </c>
      <c r="C94" s="10" t="s">
        <v>10</v>
      </c>
      <c r="D94" s="72"/>
      <c r="E94" s="72"/>
      <c r="F94" s="55">
        <f t="shared" si="37"/>
        <v>0</v>
      </c>
      <c r="G94" s="72"/>
      <c r="H94" s="72"/>
      <c r="I94" s="72"/>
      <c r="J94" s="72"/>
      <c r="K94" s="72"/>
      <c r="L94" s="72"/>
      <c r="M94" s="73"/>
    </row>
    <row r="95" spans="1:13" s="44" customFormat="1" ht="15.75" hidden="1">
      <c r="A95" s="26" t="s">
        <v>71</v>
      </c>
      <c r="B95" s="7">
        <v>290</v>
      </c>
      <c r="C95" s="8" t="s">
        <v>11</v>
      </c>
      <c r="D95" s="72"/>
      <c r="E95" s="72"/>
      <c r="F95" s="53">
        <f t="shared" si="37"/>
        <v>0</v>
      </c>
      <c r="G95" s="72"/>
      <c r="H95" s="72"/>
      <c r="I95" s="72"/>
      <c r="J95" s="72"/>
      <c r="K95" s="72"/>
      <c r="L95" s="72"/>
      <c r="M95" s="73"/>
    </row>
    <row r="96" spans="1:13" ht="15.75">
      <c r="A96" s="26" t="s">
        <v>71</v>
      </c>
      <c r="B96" s="7">
        <v>300</v>
      </c>
      <c r="C96" s="8" t="s">
        <v>12</v>
      </c>
      <c r="D96" s="53">
        <f aca="true" t="shared" si="38" ref="D96:M96">SUM(D97:D98)</f>
        <v>0</v>
      </c>
      <c r="E96" s="53">
        <f t="shared" si="38"/>
        <v>0</v>
      </c>
      <c r="F96" s="53">
        <f t="shared" si="38"/>
        <v>1</v>
      </c>
      <c r="G96" s="53">
        <f t="shared" si="38"/>
        <v>0</v>
      </c>
      <c r="H96" s="53">
        <f t="shared" si="38"/>
        <v>0</v>
      </c>
      <c r="I96" s="53">
        <f t="shared" si="38"/>
        <v>0</v>
      </c>
      <c r="J96" s="53">
        <f t="shared" si="38"/>
        <v>0</v>
      </c>
      <c r="K96" s="53">
        <f t="shared" si="38"/>
        <v>0</v>
      </c>
      <c r="L96" s="53">
        <f t="shared" si="38"/>
        <v>1</v>
      </c>
      <c r="M96" s="54">
        <f t="shared" si="38"/>
        <v>0</v>
      </c>
    </row>
    <row r="97" spans="1:13" ht="15.75" hidden="1">
      <c r="A97" s="30" t="s">
        <v>34</v>
      </c>
      <c r="B97" s="9">
        <v>310</v>
      </c>
      <c r="C97" s="10" t="s">
        <v>13</v>
      </c>
      <c r="D97" s="72"/>
      <c r="E97" s="72"/>
      <c r="F97" s="55">
        <f>SUM(G97:M97)</f>
        <v>0</v>
      </c>
      <c r="G97" s="72"/>
      <c r="H97" s="72"/>
      <c r="I97" s="72"/>
      <c r="J97" s="72"/>
      <c r="K97" s="72"/>
      <c r="L97" s="72"/>
      <c r="M97" s="73"/>
    </row>
    <row r="98" spans="1:13" ht="15.75">
      <c r="A98" s="30" t="s">
        <v>34</v>
      </c>
      <c r="B98" s="9">
        <v>340</v>
      </c>
      <c r="C98" s="10" t="s">
        <v>14</v>
      </c>
      <c r="D98" s="72"/>
      <c r="E98" s="72"/>
      <c r="F98" s="55">
        <f>SUM(G98:M98)</f>
        <v>1</v>
      </c>
      <c r="G98" s="72"/>
      <c r="H98" s="72"/>
      <c r="I98" s="72"/>
      <c r="J98" s="72"/>
      <c r="K98" s="72"/>
      <c r="L98" s="72">
        <v>1</v>
      </c>
      <c r="M98" s="73"/>
    </row>
    <row r="99" spans="1:13" ht="15.75">
      <c r="A99" s="86" t="s">
        <v>25</v>
      </c>
      <c r="B99" s="87"/>
      <c r="C99" s="87"/>
      <c r="D99" s="49">
        <f aca="true" t="shared" si="39" ref="D99:M99">SUM(D84,D88,D95,D96)</f>
        <v>0</v>
      </c>
      <c r="E99" s="49">
        <f t="shared" si="39"/>
        <v>0</v>
      </c>
      <c r="F99" s="49">
        <f t="shared" si="39"/>
        <v>105.7</v>
      </c>
      <c r="G99" s="49">
        <f t="shared" si="39"/>
        <v>0</v>
      </c>
      <c r="H99" s="49">
        <f t="shared" si="39"/>
        <v>0</v>
      </c>
      <c r="I99" s="49">
        <f t="shared" si="39"/>
        <v>0</v>
      </c>
      <c r="J99" s="49">
        <f t="shared" si="39"/>
        <v>0</v>
      </c>
      <c r="K99" s="49">
        <f t="shared" si="39"/>
        <v>0</v>
      </c>
      <c r="L99" s="49">
        <f t="shared" si="39"/>
        <v>105.7</v>
      </c>
      <c r="M99" s="50">
        <f t="shared" si="39"/>
        <v>0</v>
      </c>
    </row>
    <row r="100" spans="1:13" ht="38.25" customHeight="1">
      <c r="A100" s="88" t="s">
        <v>72</v>
      </c>
      <c r="B100" s="89"/>
      <c r="C100" s="89"/>
      <c r="D100" s="59"/>
      <c r="E100" s="59"/>
      <c r="F100" s="59"/>
      <c r="G100" s="59"/>
      <c r="H100" s="59"/>
      <c r="I100" s="59"/>
      <c r="J100" s="59"/>
      <c r="K100" s="59"/>
      <c r="L100" s="59"/>
      <c r="M100" s="60"/>
    </row>
    <row r="101" spans="1:13" ht="54.75" customHeight="1" hidden="1">
      <c r="A101" s="34"/>
      <c r="B101" s="83" t="s">
        <v>78</v>
      </c>
      <c r="C101" s="83"/>
      <c r="D101" s="49">
        <f aca="true" t="shared" si="40" ref="D101:M101">SUM(D102,D105)</f>
        <v>0</v>
      </c>
      <c r="E101" s="49">
        <f t="shared" si="40"/>
        <v>0</v>
      </c>
      <c r="F101" s="49">
        <f t="shared" si="40"/>
        <v>0</v>
      </c>
      <c r="G101" s="49">
        <f t="shared" si="40"/>
        <v>0</v>
      </c>
      <c r="H101" s="49">
        <f t="shared" si="40"/>
        <v>0</v>
      </c>
      <c r="I101" s="49">
        <f t="shared" si="40"/>
        <v>0</v>
      </c>
      <c r="J101" s="49">
        <f t="shared" si="40"/>
        <v>0</v>
      </c>
      <c r="K101" s="49">
        <f t="shared" si="40"/>
        <v>0</v>
      </c>
      <c r="L101" s="49">
        <f t="shared" si="40"/>
        <v>0</v>
      </c>
      <c r="M101" s="50">
        <f t="shared" si="40"/>
        <v>0</v>
      </c>
    </row>
    <row r="102" spans="1:13" ht="15.75" hidden="1">
      <c r="A102" s="26" t="s">
        <v>75</v>
      </c>
      <c r="B102" s="7">
        <v>220</v>
      </c>
      <c r="C102" s="8" t="s">
        <v>4</v>
      </c>
      <c r="D102" s="53">
        <f aca="true" t="shared" si="41" ref="D102:M102">SUM(D103,D104)</f>
        <v>0</v>
      </c>
      <c r="E102" s="53">
        <f t="shared" si="41"/>
        <v>0</v>
      </c>
      <c r="F102" s="53">
        <f t="shared" si="41"/>
        <v>0</v>
      </c>
      <c r="G102" s="53">
        <f t="shared" si="41"/>
        <v>0</v>
      </c>
      <c r="H102" s="53">
        <f t="shared" si="41"/>
        <v>0</v>
      </c>
      <c r="I102" s="53">
        <f t="shared" si="41"/>
        <v>0</v>
      </c>
      <c r="J102" s="53">
        <f t="shared" si="41"/>
        <v>0</v>
      </c>
      <c r="K102" s="53">
        <f t="shared" si="41"/>
        <v>0</v>
      </c>
      <c r="L102" s="53">
        <f t="shared" si="41"/>
        <v>0</v>
      </c>
      <c r="M102" s="54">
        <f t="shared" si="41"/>
        <v>0</v>
      </c>
    </row>
    <row r="103" spans="1:13" ht="15.75" hidden="1">
      <c r="A103" s="30" t="s">
        <v>75</v>
      </c>
      <c r="B103" s="9">
        <v>225</v>
      </c>
      <c r="C103" s="10" t="s">
        <v>9</v>
      </c>
      <c r="D103" s="58"/>
      <c r="E103" s="58"/>
      <c r="F103" s="55">
        <f>SUM(G103:M103)</f>
        <v>0</v>
      </c>
      <c r="G103" s="58"/>
      <c r="H103" s="58"/>
      <c r="I103" s="58"/>
      <c r="J103" s="58"/>
      <c r="K103" s="58"/>
      <c r="L103" s="58"/>
      <c r="M103" s="65"/>
    </row>
    <row r="104" spans="1:13" ht="15.75" hidden="1">
      <c r="A104" s="30" t="s">
        <v>75</v>
      </c>
      <c r="B104" s="9">
        <v>226</v>
      </c>
      <c r="C104" s="10" t="s">
        <v>10</v>
      </c>
      <c r="D104" s="58"/>
      <c r="E104" s="58"/>
      <c r="F104" s="55">
        <f>SUM(G104:M104)</f>
        <v>0</v>
      </c>
      <c r="G104" s="58"/>
      <c r="H104" s="58"/>
      <c r="I104" s="58"/>
      <c r="J104" s="58"/>
      <c r="K104" s="58"/>
      <c r="L104" s="58"/>
      <c r="M104" s="65"/>
    </row>
    <row r="105" spans="1:13" ht="15.75" hidden="1">
      <c r="A105" s="26" t="s">
        <v>75</v>
      </c>
      <c r="B105" s="7">
        <v>300</v>
      </c>
      <c r="C105" s="8" t="s">
        <v>12</v>
      </c>
      <c r="D105" s="53">
        <f aca="true" t="shared" si="42" ref="D105:M105">SUM(D106,D107)</f>
        <v>0</v>
      </c>
      <c r="E105" s="53">
        <f t="shared" si="42"/>
        <v>0</v>
      </c>
      <c r="F105" s="53">
        <f t="shared" si="42"/>
        <v>0</v>
      </c>
      <c r="G105" s="53">
        <f t="shared" si="42"/>
        <v>0</v>
      </c>
      <c r="H105" s="53">
        <f t="shared" si="42"/>
        <v>0</v>
      </c>
      <c r="I105" s="53">
        <f t="shared" si="42"/>
        <v>0</v>
      </c>
      <c r="J105" s="53">
        <f t="shared" si="42"/>
        <v>0</v>
      </c>
      <c r="K105" s="53">
        <f t="shared" si="42"/>
        <v>0</v>
      </c>
      <c r="L105" s="53">
        <f t="shared" si="42"/>
        <v>0</v>
      </c>
      <c r="M105" s="54">
        <f t="shared" si="42"/>
        <v>0</v>
      </c>
    </row>
    <row r="106" spans="1:13" ht="15.75" hidden="1">
      <c r="A106" s="30" t="s">
        <v>75</v>
      </c>
      <c r="B106" s="9">
        <v>310</v>
      </c>
      <c r="C106" s="10" t="s">
        <v>13</v>
      </c>
      <c r="D106" s="58"/>
      <c r="E106" s="58"/>
      <c r="F106" s="55">
        <f>SUM(G106:M106)</f>
        <v>0</v>
      </c>
      <c r="G106" s="58"/>
      <c r="H106" s="58"/>
      <c r="I106" s="58"/>
      <c r="J106" s="58"/>
      <c r="K106" s="58"/>
      <c r="L106" s="58"/>
      <c r="M106" s="65"/>
    </row>
    <row r="107" spans="1:13" ht="15.75" hidden="1">
      <c r="A107" s="30" t="s">
        <v>75</v>
      </c>
      <c r="B107" s="9">
        <v>340</v>
      </c>
      <c r="C107" s="10" t="s">
        <v>14</v>
      </c>
      <c r="D107" s="58"/>
      <c r="E107" s="58"/>
      <c r="F107" s="55">
        <f>SUM(G107:M107)</f>
        <v>0</v>
      </c>
      <c r="G107" s="58"/>
      <c r="H107" s="58"/>
      <c r="I107" s="58"/>
      <c r="J107" s="58"/>
      <c r="K107" s="58"/>
      <c r="L107" s="58"/>
      <c r="M107" s="65"/>
    </row>
    <row r="108" spans="1:13" ht="36" customHeight="1">
      <c r="A108" s="34"/>
      <c r="B108" s="83" t="s">
        <v>76</v>
      </c>
      <c r="C108" s="83"/>
      <c r="D108" s="49">
        <f aca="true" t="shared" si="43" ref="D108:M108">SUM(D109,D112)</f>
        <v>0</v>
      </c>
      <c r="E108" s="49">
        <f t="shared" si="43"/>
        <v>47</v>
      </c>
      <c r="F108" s="49">
        <f t="shared" si="43"/>
        <v>30</v>
      </c>
      <c r="G108" s="49">
        <f t="shared" si="43"/>
        <v>0</v>
      </c>
      <c r="H108" s="49">
        <f t="shared" si="43"/>
        <v>30</v>
      </c>
      <c r="I108" s="49">
        <f t="shared" si="43"/>
        <v>0</v>
      </c>
      <c r="J108" s="49">
        <f t="shared" si="43"/>
        <v>0</v>
      </c>
      <c r="K108" s="49">
        <f t="shared" si="43"/>
        <v>0</v>
      </c>
      <c r="L108" s="49">
        <f t="shared" si="43"/>
        <v>0</v>
      </c>
      <c r="M108" s="50">
        <f t="shared" si="43"/>
        <v>0</v>
      </c>
    </row>
    <row r="109" spans="1:13" ht="15.75">
      <c r="A109" s="26" t="s">
        <v>77</v>
      </c>
      <c r="B109" s="7">
        <v>220</v>
      </c>
      <c r="C109" s="8" t="s">
        <v>4</v>
      </c>
      <c r="D109" s="53">
        <f aca="true" t="shared" si="44" ref="D109:M109">SUM(D110,D111)</f>
        <v>0</v>
      </c>
      <c r="E109" s="53">
        <f t="shared" si="44"/>
        <v>14</v>
      </c>
      <c r="F109" s="53">
        <f t="shared" si="44"/>
        <v>10</v>
      </c>
      <c r="G109" s="53">
        <f t="shared" si="44"/>
        <v>0</v>
      </c>
      <c r="H109" s="53">
        <f t="shared" si="44"/>
        <v>10</v>
      </c>
      <c r="I109" s="53">
        <f t="shared" si="44"/>
        <v>0</v>
      </c>
      <c r="J109" s="53">
        <f t="shared" si="44"/>
        <v>0</v>
      </c>
      <c r="K109" s="53">
        <f t="shared" si="44"/>
        <v>0</v>
      </c>
      <c r="L109" s="53">
        <f t="shared" si="44"/>
        <v>0</v>
      </c>
      <c r="M109" s="54">
        <f t="shared" si="44"/>
        <v>0</v>
      </c>
    </row>
    <row r="110" spans="1:13" ht="15.75" hidden="1">
      <c r="A110" s="30" t="s">
        <v>77</v>
      </c>
      <c r="B110" s="9">
        <v>225</v>
      </c>
      <c r="C110" s="10" t="s">
        <v>9</v>
      </c>
      <c r="D110" s="58"/>
      <c r="E110" s="58"/>
      <c r="F110" s="55">
        <f>SUM(G110:M110)</f>
        <v>0</v>
      </c>
      <c r="G110" s="58"/>
      <c r="H110" s="58"/>
      <c r="I110" s="58"/>
      <c r="J110" s="58"/>
      <c r="K110" s="58"/>
      <c r="L110" s="58"/>
      <c r="M110" s="65"/>
    </row>
    <row r="111" spans="1:13" ht="15.75">
      <c r="A111" s="30" t="s">
        <v>77</v>
      </c>
      <c r="B111" s="9">
        <v>226</v>
      </c>
      <c r="C111" s="10" t="s">
        <v>10</v>
      </c>
      <c r="D111" s="58"/>
      <c r="E111" s="58">
        <v>14</v>
      </c>
      <c r="F111" s="55">
        <f>SUM(G111:M111)</f>
        <v>10</v>
      </c>
      <c r="G111" s="58"/>
      <c r="H111" s="58">
        <v>10</v>
      </c>
      <c r="I111" s="58"/>
      <c r="J111" s="58"/>
      <c r="K111" s="58"/>
      <c r="L111" s="58"/>
      <c r="M111" s="65"/>
    </row>
    <row r="112" spans="1:13" ht="15.75">
      <c r="A112" s="26" t="s">
        <v>77</v>
      </c>
      <c r="B112" s="7">
        <v>300</v>
      </c>
      <c r="C112" s="8" t="s">
        <v>12</v>
      </c>
      <c r="D112" s="53">
        <f aca="true" t="shared" si="45" ref="D112:M112">SUM(D113,D114)</f>
        <v>0</v>
      </c>
      <c r="E112" s="53">
        <f t="shared" si="45"/>
        <v>33</v>
      </c>
      <c r="F112" s="53">
        <f t="shared" si="45"/>
        <v>20</v>
      </c>
      <c r="G112" s="53">
        <f t="shared" si="45"/>
        <v>0</v>
      </c>
      <c r="H112" s="53">
        <f t="shared" si="45"/>
        <v>20</v>
      </c>
      <c r="I112" s="53">
        <f t="shared" si="45"/>
        <v>0</v>
      </c>
      <c r="J112" s="53">
        <f t="shared" si="45"/>
        <v>0</v>
      </c>
      <c r="K112" s="53">
        <f t="shared" si="45"/>
        <v>0</v>
      </c>
      <c r="L112" s="53">
        <f t="shared" si="45"/>
        <v>0</v>
      </c>
      <c r="M112" s="54">
        <f t="shared" si="45"/>
        <v>0</v>
      </c>
    </row>
    <row r="113" spans="1:13" ht="15.75">
      <c r="A113" s="30" t="s">
        <v>77</v>
      </c>
      <c r="B113" s="9">
        <v>310</v>
      </c>
      <c r="C113" s="10" t="s">
        <v>13</v>
      </c>
      <c r="D113" s="58"/>
      <c r="E113" s="58">
        <v>33</v>
      </c>
      <c r="F113" s="55">
        <f>SUM(G113:M113)</f>
        <v>20</v>
      </c>
      <c r="G113" s="58"/>
      <c r="H113" s="58">
        <v>20</v>
      </c>
      <c r="I113" s="58"/>
      <c r="J113" s="58"/>
      <c r="K113" s="58"/>
      <c r="L113" s="58"/>
      <c r="M113" s="65"/>
    </row>
    <row r="114" spans="1:13" ht="15.75" hidden="1">
      <c r="A114" s="30" t="s">
        <v>77</v>
      </c>
      <c r="B114" s="9">
        <v>340</v>
      </c>
      <c r="C114" s="10" t="s">
        <v>14</v>
      </c>
      <c r="D114" s="58"/>
      <c r="E114" s="58"/>
      <c r="F114" s="55">
        <f>SUM(G114:M114)</f>
        <v>0</v>
      </c>
      <c r="G114" s="58"/>
      <c r="H114" s="58"/>
      <c r="I114" s="58"/>
      <c r="J114" s="58"/>
      <c r="K114" s="58"/>
      <c r="L114" s="58"/>
      <c r="M114" s="65"/>
    </row>
    <row r="115" spans="1:13" ht="15.75">
      <c r="A115" s="86" t="s">
        <v>91</v>
      </c>
      <c r="B115" s="87"/>
      <c r="C115" s="87"/>
      <c r="D115" s="49">
        <f aca="true" t="shared" si="46" ref="D115:M115">SUM(D101,D108)</f>
        <v>0</v>
      </c>
      <c r="E115" s="49">
        <f t="shared" si="46"/>
        <v>47</v>
      </c>
      <c r="F115" s="49">
        <f t="shared" si="46"/>
        <v>30</v>
      </c>
      <c r="G115" s="49">
        <f t="shared" si="46"/>
        <v>0</v>
      </c>
      <c r="H115" s="49">
        <f t="shared" si="46"/>
        <v>30</v>
      </c>
      <c r="I115" s="49">
        <f t="shared" si="46"/>
        <v>0</v>
      </c>
      <c r="J115" s="49">
        <f t="shared" si="46"/>
        <v>0</v>
      </c>
      <c r="K115" s="49">
        <f t="shared" si="46"/>
        <v>0</v>
      </c>
      <c r="L115" s="49">
        <f t="shared" si="46"/>
        <v>0</v>
      </c>
      <c r="M115" s="50">
        <f t="shared" si="46"/>
        <v>0</v>
      </c>
    </row>
    <row r="116" spans="1:13" ht="15.75">
      <c r="A116" s="94" t="s">
        <v>62</v>
      </c>
      <c r="B116" s="95"/>
      <c r="C116" s="95"/>
      <c r="D116" s="59"/>
      <c r="E116" s="59"/>
      <c r="F116" s="59"/>
      <c r="G116" s="59"/>
      <c r="H116" s="59"/>
      <c r="I116" s="59"/>
      <c r="J116" s="59"/>
      <c r="K116" s="59"/>
      <c r="L116" s="59"/>
      <c r="M116" s="60"/>
    </row>
    <row r="117" spans="1:13" ht="15.75">
      <c r="A117" s="24"/>
      <c r="B117" s="82" t="s">
        <v>73</v>
      </c>
      <c r="C117" s="82"/>
      <c r="D117" s="49">
        <f aca="true" t="shared" si="47" ref="D117:M117">SUM(D118,D119,D120)</f>
        <v>0</v>
      </c>
      <c r="E117" s="49">
        <f t="shared" si="47"/>
        <v>0</v>
      </c>
      <c r="F117" s="49">
        <f t="shared" si="47"/>
        <v>75</v>
      </c>
      <c r="G117" s="49">
        <f t="shared" si="47"/>
        <v>0</v>
      </c>
      <c r="H117" s="49">
        <f t="shared" si="47"/>
        <v>0</v>
      </c>
      <c r="I117" s="49">
        <f t="shared" si="47"/>
        <v>0</v>
      </c>
      <c r="J117" s="49">
        <f t="shared" si="47"/>
        <v>0</v>
      </c>
      <c r="K117" s="49">
        <f t="shared" si="47"/>
        <v>0</v>
      </c>
      <c r="L117" s="49">
        <f t="shared" si="47"/>
        <v>0</v>
      </c>
      <c r="M117" s="50">
        <f t="shared" si="47"/>
        <v>75</v>
      </c>
    </row>
    <row r="118" spans="1:13" ht="15.75">
      <c r="A118" s="31" t="s">
        <v>70</v>
      </c>
      <c r="B118" s="9">
        <v>211</v>
      </c>
      <c r="C118" s="10" t="s">
        <v>1</v>
      </c>
      <c r="D118" s="72"/>
      <c r="E118" s="72"/>
      <c r="F118" s="55">
        <f>SUM(G118:M118)</f>
        <v>54.5</v>
      </c>
      <c r="G118" s="72"/>
      <c r="H118" s="72"/>
      <c r="I118" s="72"/>
      <c r="J118" s="72"/>
      <c r="K118" s="72"/>
      <c r="L118" s="72"/>
      <c r="M118" s="73">
        <v>54.5</v>
      </c>
    </row>
    <row r="119" spans="1:13" ht="15.75">
      <c r="A119" s="31" t="s">
        <v>70</v>
      </c>
      <c r="B119" s="9">
        <v>213</v>
      </c>
      <c r="C119" s="10" t="s">
        <v>3</v>
      </c>
      <c r="D119" s="72"/>
      <c r="E119" s="72"/>
      <c r="F119" s="55">
        <f>SUM(G119:M119)</f>
        <v>17</v>
      </c>
      <c r="G119" s="72"/>
      <c r="H119" s="72"/>
      <c r="I119" s="72"/>
      <c r="J119" s="72"/>
      <c r="K119" s="72"/>
      <c r="L119" s="72"/>
      <c r="M119" s="73">
        <v>17</v>
      </c>
    </row>
    <row r="120" spans="1:13" ht="15.75">
      <c r="A120" s="31" t="s">
        <v>70</v>
      </c>
      <c r="B120" s="9">
        <v>340</v>
      </c>
      <c r="C120" s="10" t="s">
        <v>14</v>
      </c>
      <c r="D120" s="72"/>
      <c r="E120" s="72"/>
      <c r="F120" s="55">
        <f>SUM(G120:M120)</f>
        <v>3.5</v>
      </c>
      <c r="G120" s="72"/>
      <c r="H120" s="72"/>
      <c r="I120" s="72"/>
      <c r="J120" s="72"/>
      <c r="K120" s="72"/>
      <c r="L120" s="72"/>
      <c r="M120" s="73">
        <v>3.5</v>
      </c>
    </row>
    <row r="121" spans="1:13" ht="15.75" hidden="1">
      <c r="A121" s="24"/>
      <c r="B121" s="82" t="s">
        <v>96</v>
      </c>
      <c r="C121" s="82"/>
      <c r="D121" s="49">
        <f aca="true" t="shared" si="48" ref="D121:M121">SUM(D122)</f>
        <v>0</v>
      </c>
      <c r="E121" s="49">
        <f t="shared" si="48"/>
        <v>0</v>
      </c>
      <c r="F121" s="49">
        <f t="shared" si="48"/>
        <v>0</v>
      </c>
      <c r="G121" s="49">
        <f t="shared" si="48"/>
        <v>0</v>
      </c>
      <c r="H121" s="49">
        <f t="shared" si="48"/>
        <v>0</v>
      </c>
      <c r="I121" s="49">
        <f t="shared" si="48"/>
        <v>0</v>
      </c>
      <c r="J121" s="49">
        <f t="shared" si="48"/>
        <v>0</v>
      </c>
      <c r="K121" s="49">
        <f t="shared" si="48"/>
        <v>0</v>
      </c>
      <c r="L121" s="49">
        <f t="shared" si="48"/>
        <v>0</v>
      </c>
      <c r="M121" s="50">
        <f t="shared" si="48"/>
        <v>0</v>
      </c>
    </row>
    <row r="122" spans="1:13" ht="15.75" hidden="1">
      <c r="A122" s="31" t="s">
        <v>95</v>
      </c>
      <c r="B122" s="9">
        <v>224</v>
      </c>
      <c r="C122" s="10" t="s">
        <v>8</v>
      </c>
      <c r="D122" s="72"/>
      <c r="E122" s="72"/>
      <c r="F122" s="55">
        <f>SUM(G122:M122)</f>
        <v>0</v>
      </c>
      <c r="G122" s="72"/>
      <c r="H122" s="72"/>
      <c r="I122" s="72"/>
      <c r="J122" s="72"/>
      <c r="K122" s="72"/>
      <c r="L122" s="72"/>
      <c r="M122" s="73"/>
    </row>
    <row r="123" spans="1:13" ht="15.75">
      <c r="A123" s="24"/>
      <c r="B123" s="82" t="s">
        <v>97</v>
      </c>
      <c r="C123" s="82"/>
      <c r="D123" s="49">
        <f aca="true" t="shared" si="49" ref="D123:M123">SUM(D124:D134)</f>
        <v>0</v>
      </c>
      <c r="E123" s="49">
        <f t="shared" si="49"/>
        <v>749</v>
      </c>
      <c r="F123" s="49">
        <f t="shared" si="49"/>
        <v>8</v>
      </c>
      <c r="G123" s="49">
        <f t="shared" si="49"/>
        <v>0</v>
      </c>
      <c r="H123" s="49">
        <f t="shared" si="49"/>
        <v>8</v>
      </c>
      <c r="I123" s="49">
        <f t="shared" si="49"/>
        <v>0</v>
      </c>
      <c r="J123" s="49">
        <f t="shared" si="49"/>
        <v>0</v>
      </c>
      <c r="K123" s="49">
        <f t="shared" si="49"/>
        <v>0</v>
      </c>
      <c r="L123" s="49">
        <f t="shared" si="49"/>
        <v>0</v>
      </c>
      <c r="M123" s="50">
        <f t="shared" si="49"/>
        <v>0</v>
      </c>
    </row>
    <row r="124" spans="1:13" ht="15.75">
      <c r="A124" s="31" t="s">
        <v>98</v>
      </c>
      <c r="B124" s="9">
        <v>225</v>
      </c>
      <c r="C124" s="10" t="s">
        <v>100</v>
      </c>
      <c r="D124" s="72"/>
      <c r="E124" s="72">
        <v>8</v>
      </c>
      <c r="F124" s="55">
        <f aca="true" t="shared" si="50" ref="F124:F134">SUM(G124:M124)</f>
        <v>8</v>
      </c>
      <c r="G124" s="72"/>
      <c r="H124" s="72">
        <v>8</v>
      </c>
      <c r="I124" s="72"/>
      <c r="J124" s="72"/>
      <c r="K124" s="72"/>
      <c r="L124" s="72"/>
      <c r="M124" s="73"/>
    </row>
    <row r="125" spans="1:13" ht="31.5" hidden="1">
      <c r="A125" s="31" t="s">
        <v>98</v>
      </c>
      <c r="B125" s="9">
        <v>225</v>
      </c>
      <c r="C125" s="17" t="s">
        <v>102</v>
      </c>
      <c r="D125" s="72"/>
      <c r="E125" s="72"/>
      <c r="F125" s="55">
        <f t="shared" si="50"/>
        <v>0</v>
      </c>
      <c r="G125" s="72"/>
      <c r="H125" s="72"/>
      <c r="I125" s="72"/>
      <c r="J125" s="72"/>
      <c r="K125" s="72"/>
      <c r="L125" s="72"/>
      <c r="M125" s="73"/>
    </row>
    <row r="126" spans="1:13" ht="15.75">
      <c r="A126" s="31" t="s">
        <v>98</v>
      </c>
      <c r="B126" s="9">
        <v>225</v>
      </c>
      <c r="C126" s="10" t="s">
        <v>101</v>
      </c>
      <c r="D126" s="72"/>
      <c r="E126" s="72">
        <v>741</v>
      </c>
      <c r="F126" s="55">
        <f t="shared" si="50"/>
        <v>0</v>
      </c>
      <c r="G126" s="72"/>
      <c r="H126" s="72"/>
      <c r="I126" s="72"/>
      <c r="J126" s="72"/>
      <c r="K126" s="72"/>
      <c r="L126" s="72"/>
      <c r="M126" s="73"/>
    </row>
    <row r="127" spans="1:13" ht="15.75" hidden="1">
      <c r="A127" s="31" t="s">
        <v>98</v>
      </c>
      <c r="B127" s="9">
        <v>226</v>
      </c>
      <c r="C127" s="10" t="s">
        <v>100</v>
      </c>
      <c r="D127" s="72"/>
      <c r="E127" s="72"/>
      <c r="F127" s="55">
        <f t="shared" si="50"/>
        <v>0</v>
      </c>
      <c r="G127" s="72"/>
      <c r="H127" s="72"/>
      <c r="I127" s="72"/>
      <c r="J127" s="72"/>
      <c r="K127" s="72"/>
      <c r="L127" s="72"/>
      <c r="M127" s="73"/>
    </row>
    <row r="128" spans="1:13" ht="15.75" hidden="1">
      <c r="A128" s="31" t="s">
        <v>98</v>
      </c>
      <c r="B128" s="9">
        <v>226</v>
      </c>
      <c r="C128" s="10" t="s">
        <v>101</v>
      </c>
      <c r="D128" s="72"/>
      <c r="E128" s="72"/>
      <c r="F128" s="55">
        <f t="shared" si="50"/>
        <v>0</v>
      </c>
      <c r="G128" s="72"/>
      <c r="H128" s="72"/>
      <c r="I128" s="72"/>
      <c r="J128" s="72"/>
      <c r="K128" s="72"/>
      <c r="L128" s="72"/>
      <c r="M128" s="73"/>
    </row>
    <row r="129" spans="1:13" ht="15.75" hidden="1">
      <c r="A129" s="31" t="s">
        <v>98</v>
      </c>
      <c r="B129" s="9">
        <v>290</v>
      </c>
      <c r="C129" s="10" t="s">
        <v>100</v>
      </c>
      <c r="D129" s="72"/>
      <c r="E129" s="72"/>
      <c r="F129" s="55">
        <f t="shared" si="50"/>
        <v>0</v>
      </c>
      <c r="G129" s="72"/>
      <c r="H129" s="72"/>
      <c r="I129" s="72"/>
      <c r="J129" s="72"/>
      <c r="K129" s="72"/>
      <c r="L129" s="72"/>
      <c r="M129" s="73"/>
    </row>
    <row r="130" spans="1:13" ht="15.75" hidden="1">
      <c r="A130" s="31" t="s">
        <v>98</v>
      </c>
      <c r="B130" s="9">
        <v>290</v>
      </c>
      <c r="C130" s="10" t="s">
        <v>101</v>
      </c>
      <c r="D130" s="72"/>
      <c r="E130" s="72"/>
      <c r="F130" s="55">
        <f t="shared" si="50"/>
        <v>0</v>
      </c>
      <c r="G130" s="72"/>
      <c r="H130" s="72"/>
      <c r="I130" s="72"/>
      <c r="J130" s="72"/>
      <c r="K130" s="72"/>
      <c r="L130" s="72"/>
      <c r="M130" s="73"/>
    </row>
    <row r="131" spans="1:13" ht="15.75" hidden="1">
      <c r="A131" s="31" t="s">
        <v>98</v>
      </c>
      <c r="B131" s="9">
        <v>310</v>
      </c>
      <c r="C131" s="10" t="s">
        <v>100</v>
      </c>
      <c r="D131" s="72"/>
      <c r="E131" s="72"/>
      <c r="F131" s="55">
        <f t="shared" si="50"/>
        <v>0</v>
      </c>
      <c r="G131" s="72"/>
      <c r="H131" s="72"/>
      <c r="I131" s="72"/>
      <c r="J131" s="72"/>
      <c r="K131" s="72"/>
      <c r="L131" s="72"/>
      <c r="M131" s="73"/>
    </row>
    <row r="132" spans="1:13" ht="15.75" hidden="1">
      <c r="A132" s="31" t="s">
        <v>98</v>
      </c>
      <c r="B132" s="9">
        <v>310</v>
      </c>
      <c r="C132" s="10" t="s">
        <v>101</v>
      </c>
      <c r="D132" s="72"/>
      <c r="E132" s="72"/>
      <c r="F132" s="55">
        <f t="shared" si="50"/>
        <v>0</v>
      </c>
      <c r="G132" s="72"/>
      <c r="H132" s="72"/>
      <c r="I132" s="72"/>
      <c r="J132" s="72"/>
      <c r="K132" s="72"/>
      <c r="L132" s="72"/>
      <c r="M132" s="73"/>
    </row>
    <row r="133" spans="1:13" ht="15.75" hidden="1">
      <c r="A133" s="31" t="s">
        <v>98</v>
      </c>
      <c r="B133" s="9">
        <v>340</v>
      </c>
      <c r="C133" s="10" t="s">
        <v>100</v>
      </c>
      <c r="D133" s="72"/>
      <c r="E133" s="72"/>
      <c r="F133" s="55">
        <f t="shared" si="50"/>
        <v>0</v>
      </c>
      <c r="G133" s="72"/>
      <c r="H133" s="72"/>
      <c r="I133" s="72"/>
      <c r="J133" s="72"/>
      <c r="K133" s="72"/>
      <c r="L133" s="72"/>
      <c r="M133" s="73"/>
    </row>
    <row r="134" spans="1:13" ht="15.75" hidden="1">
      <c r="A134" s="31" t="s">
        <v>98</v>
      </c>
      <c r="B134" s="9">
        <v>340</v>
      </c>
      <c r="C134" s="10" t="s">
        <v>101</v>
      </c>
      <c r="D134" s="72"/>
      <c r="E134" s="72"/>
      <c r="F134" s="55">
        <f t="shared" si="50"/>
        <v>0</v>
      </c>
      <c r="G134" s="72"/>
      <c r="H134" s="72"/>
      <c r="I134" s="72"/>
      <c r="J134" s="72"/>
      <c r="K134" s="72"/>
      <c r="L134" s="72"/>
      <c r="M134" s="73"/>
    </row>
    <row r="135" spans="1:13" ht="36" customHeight="1" hidden="1">
      <c r="A135" s="24"/>
      <c r="B135" s="83" t="s">
        <v>79</v>
      </c>
      <c r="C135" s="83"/>
      <c r="D135" s="49">
        <f>SUM(D136,D137)</f>
        <v>0</v>
      </c>
      <c r="E135" s="49">
        <f>SUM(E136,E137)</f>
        <v>0</v>
      </c>
      <c r="F135" s="49">
        <f>SUM(F136,F137,F138)</f>
        <v>0</v>
      </c>
      <c r="G135" s="49">
        <f aca="true" t="shared" si="51" ref="G135:M135">SUM(G136,G137)</f>
        <v>0</v>
      </c>
      <c r="H135" s="49">
        <f t="shared" si="51"/>
        <v>0</v>
      </c>
      <c r="I135" s="49">
        <f t="shared" si="51"/>
        <v>0</v>
      </c>
      <c r="J135" s="49">
        <f t="shared" si="51"/>
        <v>0</v>
      </c>
      <c r="K135" s="49">
        <f t="shared" si="51"/>
        <v>0</v>
      </c>
      <c r="L135" s="49">
        <f t="shared" si="51"/>
        <v>0</v>
      </c>
      <c r="M135" s="50">
        <f t="shared" si="51"/>
        <v>0</v>
      </c>
    </row>
    <row r="136" spans="1:13" ht="15.75" hidden="1">
      <c r="A136" s="31" t="s">
        <v>47</v>
      </c>
      <c r="B136" s="9">
        <v>226</v>
      </c>
      <c r="C136" s="10" t="s">
        <v>85</v>
      </c>
      <c r="D136" s="58"/>
      <c r="E136" s="58"/>
      <c r="F136" s="55">
        <f>SUM(G136:M136)</f>
        <v>0</v>
      </c>
      <c r="G136" s="58"/>
      <c r="H136" s="58"/>
      <c r="I136" s="58"/>
      <c r="J136" s="58"/>
      <c r="K136" s="58"/>
      <c r="L136" s="58"/>
      <c r="M136" s="65"/>
    </row>
    <row r="137" spans="1:13" ht="15.75" hidden="1">
      <c r="A137" s="31" t="s">
        <v>47</v>
      </c>
      <c r="B137" s="9">
        <v>226</v>
      </c>
      <c r="C137" s="10" t="s">
        <v>86</v>
      </c>
      <c r="D137" s="72"/>
      <c r="E137" s="72"/>
      <c r="F137" s="55">
        <f>SUM(G137:M137)</f>
        <v>0</v>
      </c>
      <c r="G137" s="72"/>
      <c r="H137" s="72"/>
      <c r="I137" s="72"/>
      <c r="J137" s="72"/>
      <c r="K137" s="72"/>
      <c r="L137" s="72"/>
      <c r="M137" s="73"/>
    </row>
    <row r="138" spans="1:13" ht="31.5" hidden="1">
      <c r="A138" s="31" t="s">
        <v>47</v>
      </c>
      <c r="B138" s="9">
        <v>251</v>
      </c>
      <c r="C138" s="17" t="s">
        <v>33</v>
      </c>
      <c r="D138" s="72"/>
      <c r="E138" s="72"/>
      <c r="F138" s="55">
        <f>SUM(G138:M138)</f>
        <v>0</v>
      </c>
      <c r="G138" s="72"/>
      <c r="H138" s="72"/>
      <c r="I138" s="72"/>
      <c r="J138" s="72"/>
      <c r="K138" s="72"/>
      <c r="L138" s="72"/>
      <c r="M138" s="73"/>
    </row>
    <row r="139" spans="1:13" ht="15.75">
      <c r="A139" s="86" t="s">
        <v>53</v>
      </c>
      <c r="B139" s="87"/>
      <c r="C139" s="87"/>
      <c r="D139" s="49">
        <f aca="true" t="shared" si="52" ref="D139:M139">SUM(D135,D117,D121,D123)</f>
        <v>0</v>
      </c>
      <c r="E139" s="49">
        <f t="shared" si="52"/>
        <v>749</v>
      </c>
      <c r="F139" s="49">
        <f t="shared" si="52"/>
        <v>83</v>
      </c>
      <c r="G139" s="49">
        <f t="shared" si="52"/>
        <v>0</v>
      </c>
      <c r="H139" s="49">
        <f t="shared" si="52"/>
        <v>8</v>
      </c>
      <c r="I139" s="49">
        <f t="shared" si="52"/>
        <v>0</v>
      </c>
      <c r="J139" s="49">
        <f t="shared" si="52"/>
        <v>0</v>
      </c>
      <c r="K139" s="49">
        <f t="shared" si="52"/>
        <v>0</v>
      </c>
      <c r="L139" s="49">
        <f t="shared" si="52"/>
        <v>0</v>
      </c>
      <c r="M139" s="50">
        <f t="shared" si="52"/>
        <v>75</v>
      </c>
    </row>
    <row r="140" spans="1:13" ht="15.75">
      <c r="A140" s="18" t="s">
        <v>44</v>
      </c>
      <c r="B140" s="14"/>
      <c r="C140" s="15"/>
      <c r="D140" s="59"/>
      <c r="E140" s="59"/>
      <c r="F140" s="59"/>
      <c r="G140" s="59"/>
      <c r="H140" s="59"/>
      <c r="I140" s="59"/>
      <c r="J140" s="59"/>
      <c r="K140" s="59"/>
      <c r="L140" s="59"/>
      <c r="M140" s="60"/>
    </row>
    <row r="141" spans="1:13" ht="15.75">
      <c r="A141" s="24"/>
      <c r="B141" s="82" t="s">
        <v>74</v>
      </c>
      <c r="C141" s="82"/>
      <c r="D141" s="49">
        <f aca="true" t="shared" si="53" ref="D141:M141">SUM(D142:D158)</f>
        <v>0</v>
      </c>
      <c r="E141" s="49">
        <f t="shared" si="53"/>
        <v>801</v>
      </c>
      <c r="F141" s="49">
        <f t="shared" si="53"/>
        <v>8</v>
      </c>
      <c r="G141" s="49">
        <f t="shared" si="53"/>
        <v>0</v>
      </c>
      <c r="H141" s="49">
        <f t="shared" si="53"/>
        <v>8</v>
      </c>
      <c r="I141" s="49">
        <f t="shared" si="53"/>
        <v>0</v>
      </c>
      <c r="J141" s="49">
        <f t="shared" si="53"/>
        <v>0</v>
      </c>
      <c r="K141" s="49">
        <f t="shared" si="53"/>
        <v>0</v>
      </c>
      <c r="L141" s="49">
        <f t="shared" si="53"/>
        <v>0</v>
      </c>
      <c r="M141" s="50">
        <f t="shared" si="53"/>
        <v>0</v>
      </c>
    </row>
    <row r="142" spans="1:13" ht="15.75" hidden="1">
      <c r="A142" s="30" t="s">
        <v>59</v>
      </c>
      <c r="B142" s="9">
        <v>225</v>
      </c>
      <c r="C142" s="10" t="s">
        <v>9</v>
      </c>
      <c r="D142" s="72"/>
      <c r="E142" s="72"/>
      <c r="F142" s="55">
        <f aca="true" t="shared" si="54" ref="F142:F158">SUM(G142:M142)</f>
        <v>0</v>
      </c>
      <c r="G142" s="72"/>
      <c r="H142" s="72"/>
      <c r="I142" s="72"/>
      <c r="J142" s="72"/>
      <c r="K142" s="72"/>
      <c r="L142" s="72"/>
      <c r="M142" s="73"/>
    </row>
    <row r="143" spans="1:13" ht="15.75" hidden="1">
      <c r="A143" s="30" t="s">
        <v>59</v>
      </c>
      <c r="B143" s="9">
        <v>226</v>
      </c>
      <c r="C143" s="10" t="s">
        <v>10</v>
      </c>
      <c r="D143" s="72"/>
      <c r="E143" s="72"/>
      <c r="F143" s="55">
        <f t="shared" si="54"/>
        <v>0</v>
      </c>
      <c r="G143" s="72"/>
      <c r="H143" s="72"/>
      <c r="I143" s="72"/>
      <c r="J143" s="72"/>
      <c r="K143" s="72"/>
      <c r="L143" s="72"/>
      <c r="M143" s="73"/>
    </row>
    <row r="144" spans="1:13" ht="31.5" hidden="1">
      <c r="A144" s="30" t="s">
        <v>59</v>
      </c>
      <c r="B144" s="9">
        <v>241</v>
      </c>
      <c r="C144" s="17" t="s">
        <v>57</v>
      </c>
      <c r="D144" s="72"/>
      <c r="E144" s="72"/>
      <c r="F144" s="55">
        <f t="shared" si="54"/>
        <v>0</v>
      </c>
      <c r="G144" s="72"/>
      <c r="H144" s="72"/>
      <c r="I144" s="72"/>
      <c r="J144" s="72"/>
      <c r="K144" s="72"/>
      <c r="L144" s="72"/>
      <c r="M144" s="73"/>
    </row>
    <row r="145" spans="1:13" ht="31.5" hidden="1">
      <c r="A145" s="30" t="s">
        <v>59</v>
      </c>
      <c r="B145" s="9">
        <v>242</v>
      </c>
      <c r="C145" s="17" t="s">
        <v>58</v>
      </c>
      <c r="D145" s="72"/>
      <c r="E145" s="72"/>
      <c r="F145" s="55">
        <f t="shared" si="54"/>
        <v>0</v>
      </c>
      <c r="G145" s="72"/>
      <c r="H145" s="72"/>
      <c r="I145" s="72"/>
      <c r="J145" s="72"/>
      <c r="K145" s="72"/>
      <c r="L145" s="72"/>
      <c r="M145" s="73"/>
    </row>
    <row r="146" spans="1:13" ht="15.75" hidden="1">
      <c r="A146" s="30" t="s">
        <v>59</v>
      </c>
      <c r="B146" s="9">
        <v>290</v>
      </c>
      <c r="C146" s="10" t="s">
        <v>11</v>
      </c>
      <c r="D146" s="72"/>
      <c r="E146" s="72"/>
      <c r="F146" s="55">
        <f t="shared" si="54"/>
        <v>0</v>
      </c>
      <c r="G146" s="72"/>
      <c r="H146" s="72"/>
      <c r="I146" s="72"/>
      <c r="J146" s="72"/>
      <c r="K146" s="72"/>
      <c r="L146" s="72"/>
      <c r="M146" s="73"/>
    </row>
    <row r="147" spans="1:13" ht="15.75" hidden="1">
      <c r="A147" s="30" t="s">
        <v>59</v>
      </c>
      <c r="B147" s="9">
        <v>310</v>
      </c>
      <c r="C147" s="10" t="s">
        <v>13</v>
      </c>
      <c r="D147" s="72"/>
      <c r="E147" s="72"/>
      <c r="F147" s="55">
        <f t="shared" si="54"/>
        <v>0</v>
      </c>
      <c r="G147" s="72"/>
      <c r="H147" s="72"/>
      <c r="I147" s="72"/>
      <c r="J147" s="72"/>
      <c r="K147" s="72"/>
      <c r="L147" s="72"/>
      <c r="M147" s="73"/>
    </row>
    <row r="148" spans="1:13" ht="15.75" hidden="1">
      <c r="A148" s="30" t="s">
        <v>59</v>
      </c>
      <c r="B148" s="9">
        <v>340</v>
      </c>
      <c r="C148" s="10" t="s">
        <v>14</v>
      </c>
      <c r="D148" s="72"/>
      <c r="E148" s="72"/>
      <c r="F148" s="55">
        <f t="shared" si="54"/>
        <v>0</v>
      </c>
      <c r="G148" s="72"/>
      <c r="H148" s="72"/>
      <c r="I148" s="72"/>
      <c r="J148" s="72"/>
      <c r="K148" s="72"/>
      <c r="L148" s="72"/>
      <c r="M148" s="73"/>
    </row>
    <row r="149" spans="1:13" ht="15.75">
      <c r="A149" s="30" t="s">
        <v>59</v>
      </c>
      <c r="B149" s="9">
        <v>225</v>
      </c>
      <c r="C149" s="10" t="s">
        <v>100</v>
      </c>
      <c r="D149" s="72"/>
      <c r="E149" s="72">
        <v>8</v>
      </c>
      <c r="F149" s="55">
        <f t="shared" si="54"/>
        <v>8</v>
      </c>
      <c r="G149" s="72"/>
      <c r="H149" s="72">
        <v>8</v>
      </c>
      <c r="I149" s="72"/>
      <c r="J149" s="72"/>
      <c r="K149" s="72"/>
      <c r="L149" s="72"/>
      <c r="M149" s="73"/>
    </row>
    <row r="150" spans="1:13" ht="15.75">
      <c r="A150" s="30" t="s">
        <v>59</v>
      </c>
      <c r="B150" s="9">
        <v>225</v>
      </c>
      <c r="C150" s="10" t="s">
        <v>101</v>
      </c>
      <c r="D150" s="72"/>
      <c r="E150" s="72">
        <v>793</v>
      </c>
      <c r="F150" s="55">
        <f t="shared" si="54"/>
        <v>0</v>
      </c>
      <c r="G150" s="72"/>
      <c r="H150" s="72"/>
      <c r="I150" s="72"/>
      <c r="J150" s="72"/>
      <c r="K150" s="72"/>
      <c r="L150" s="72"/>
      <c r="M150" s="73"/>
    </row>
    <row r="151" spans="1:13" ht="15.75" hidden="1">
      <c r="A151" s="30" t="s">
        <v>59</v>
      </c>
      <c r="B151" s="9">
        <v>226</v>
      </c>
      <c r="C151" s="10" t="s">
        <v>100</v>
      </c>
      <c r="D151" s="72"/>
      <c r="E151" s="72"/>
      <c r="F151" s="55">
        <f t="shared" si="54"/>
        <v>0</v>
      </c>
      <c r="G151" s="72"/>
      <c r="H151" s="72"/>
      <c r="I151" s="72"/>
      <c r="J151" s="72"/>
      <c r="K151" s="72"/>
      <c r="L151" s="72"/>
      <c r="M151" s="73"/>
    </row>
    <row r="152" spans="1:13" ht="15.75" hidden="1">
      <c r="A152" s="30" t="s">
        <v>59</v>
      </c>
      <c r="B152" s="9">
        <v>226</v>
      </c>
      <c r="C152" s="10" t="s">
        <v>101</v>
      </c>
      <c r="D152" s="72"/>
      <c r="E152" s="72"/>
      <c r="F152" s="55">
        <f t="shared" si="54"/>
        <v>0</v>
      </c>
      <c r="G152" s="72"/>
      <c r="H152" s="72"/>
      <c r="I152" s="72"/>
      <c r="J152" s="72"/>
      <c r="K152" s="72"/>
      <c r="L152" s="72"/>
      <c r="M152" s="73"/>
    </row>
    <row r="153" spans="1:13" ht="15.75" hidden="1">
      <c r="A153" s="30" t="s">
        <v>59</v>
      </c>
      <c r="B153" s="9">
        <v>290</v>
      </c>
      <c r="C153" s="10" t="s">
        <v>100</v>
      </c>
      <c r="D153" s="72"/>
      <c r="E153" s="72"/>
      <c r="F153" s="55">
        <f t="shared" si="54"/>
        <v>0</v>
      </c>
      <c r="G153" s="72"/>
      <c r="H153" s="72"/>
      <c r="I153" s="72"/>
      <c r="J153" s="72"/>
      <c r="K153" s="72"/>
      <c r="L153" s="72"/>
      <c r="M153" s="73"/>
    </row>
    <row r="154" spans="1:13" ht="15.75" hidden="1">
      <c r="A154" s="30" t="s">
        <v>59</v>
      </c>
      <c r="B154" s="9">
        <v>290</v>
      </c>
      <c r="C154" s="10" t="s">
        <v>101</v>
      </c>
      <c r="D154" s="72"/>
      <c r="E154" s="72"/>
      <c r="F154" s="55">
        <f t="shared" si="54"/>
        <v>0</v>
      </c>
      <c r="G154" s="72"/>
      <c r="H154" s="72"/>
      <c r="I154" s="72"/>
      <c r="J154" s="72"/>
      <c r="K154" s="72"/>
      <c r="L154" s="72"/>
      <c r="M154" s="73"/>
    </row>
    <row r="155" spans="1:13" ht="15.75" hidden="1">
      <c r="A155" s="30" t="s">
        <v>59</v>
      </c>
      <c r="B155" s="9">
        <v>310</v>
      </c>
      <c r="C155" s="10" t="s">
        <v>100</v>
      </c>
      <c r="D155" s="72"/>
      <c r="E155" s="72"/>
      <c r="F155" s="55">
        <f t="shared" si="54"/>
        <v>0</v>
      </c>
      <c r="G155" s="72"/>
      <c r="H155" s="72"/>
      <c r="I155" s="72"/>
      <c r="J155" s="72"/>
      <c r="K155" s="72"/>
      <c r="L155" s="72"/>
      <c r="M155" s="73"/>
    </row>
    <row r="156" spans="1:13" ht="15.75" hidden="1">
      <c r="A156" s="30" t="s">
        <v>59</v>
      </c>
      <c r="B156" s="9">
        <v>310</v>
      </c>
      <c r="C156" s="10" t="s">
        <v>101</v>
      </c>
      <c r="D156" s="72"/>
      <c r="E156" s="72"/>
      <c r="F156" s="55">
        <f t="shared" si="54"/>
        <v>0</v>
      </c>
      <c r="G156" s="72"/>
      <c r="H156" s="72"/>
      <c r="I156" s="72"/>
      <c r="J156" s="72"/>
      <c r="K156" s="72"/>
      <c r="L156" s="72"/>
      <c r="M156" s="73"/>
    </row>
    <row r="157" spans="1:13" ht="15.75" hidden="1">
      <c r="A157" s="30" t="s">
        <v>59</v>
      </c>
      <c r="B157" s="9">
        <v>340</v>
      </c>
      <c r="C157" s="10" t="s">
        <v>100</v>
      </c>
      <c r="D157" s="72"/>
      <c r="E157" s="72"/>
      <c r="F157" s="55">
        <f t="shared" si="54"/>
        <v>0</v>
      </c>
      <c r="G157" s="72"/>
      <c r="H157" s="72"/>
      <c r="I157" s="72"/>
      <c r="J157" s="72"/>
      <c r="K157" s="72"/>
      <c r="L157" s="72"/>
      <c r="M157" s="73"/>
    </row>
    <row r="158" spans="1:13" ht="15.75" hidden="1">
      <c r="A158" s="30" t="s">
        <v>59</v>
      </c>
      <c r="B158" s="9">
        <v>340</v>
      </c>
      <c r="C158" s="10" t="s">
        <v>101</v>
      </c>
      <c r="D158" s="72"/>
      <c r="E158" s="72"/>
      <c r="F158" s="55">
        <f t="shared" si="54"/>
        <v>0</v>
      </c>
      <c r="G158" s="72"/>
      <c r="H158" s="72"/>
      <c r="I158" s="72"/>
      <c r="J158" s="72"/>
      <c r="K158" s="72"/>
      <c r="L158" s="72"/>
      <c r="M158" s="73"/>
    </row>
    <row r="159" spans="1:13" ht="15.75">
      <c r="A159" s="35"/>
      <c r="B159" s="82" t="s">
        <v>80</v>
      </c>
      <c r="C159" s="82"/>
      <c r="D159" s="49">
        <f aca="true" t="shared" si="55" ref="D159:M159">SUM(D160:D180)</f>
        <v>0</v>
      </c>
      <c r="E159" s="49">
        <f t="shared" si="55"/>
        <v>5189</v>
      </c>
      <c r="F159" s="49">
        <f t="shared" si="55"/>
        <v>200</v>
      </c>
      <c r="G159" s="49">
        <f t="shared" si="55"/>
        <v>0</v>
      </c>
      <c r="H159" s="49">
        <f t="shared" si="55"/>
        <v>200</v>
      </c>
      <c r="I159" s="49">
        <f t="shared" si="55"/>
        <v>0</v>
      </c>
      <c r="J159" s="49">
        <f t="shared" si="55"/>
        <v>0</v>
      </c>
      <c r="K159" s="49">
        <f t="shared" si="55"/>
        <v>0</v>
      </c>
      <c r="L159" s="49">
        <f t="shared" si="55"/>
        <v>0</v>
      </c>
      <c r="M159" s="50">
        <f t="shared" si="55"/>
        <v>0</v>
      </c>
    </row>
    <row r="160" spans="1:13" ht="15.75" hidden="1">
      <c r="A160" s="30" t="s">
        <v>49</v>
      </c>
      <c r="B160" s="9">
        <v>225</v>
      </c>
      <c r="C160" s="10" t="s">
        <v>9</v>
      </c>
      <c r="D160" s="72"/>
      <c r="E160" s="72"/>
      <c r="F160" s="55">
        <f aca="true" t="shared" si="56" ref="F160:F180">SUM(G160:M160)</f>
        <v>0</v>
      </c>
      <c r="G160" s="72"/>
      <c r="H160" s="72"/>
      <c r="I160" s="72"/>
      <c r="J160" s="72"/>
      <c r="K160" s="72"/>
      <c r="L160" s="72"/>
      <c r="M160" s="73"/>
    </row>
    <row r="161" spans="1:13" ht="15.75" hidden="1">
      <c r="A161" s="30" t="s">
        <v>49</v>
      </c>
      <c r="B161" s="9">
        <v>226</v>
      </c>
      <c r="C161" s="10" t="s">
        <v>10</v>
      </c>
      <c r="D161" s="72"/>
      <c r="E161" s="72"/>
      <c r="F161" s="55">
        <f t="shared" si="56"/>
        <v>0</v>
      </c>
      <c r="G161" s="72"/>
      <c r="H161" s="72"/>
      <c r="I161" s="72"/>
      <c r="J161" s="72"/>
      <c r="K161" s="72"/>
      <c r="L161" s="72"/>
      <c r="M161" s="73"/>
    </row>
    <row r="162" spans="1:13" ht="15.75" hidden="1">
      <c r="A162" s="30" t="s">
        <v>49</v>
      </c>
      <c r="B162" s="9">
        <v>310</v>
      </c>
      <c r="C162" s="10" t="s">
        <v>13</v>
      </c>
      <c r="D162" s="72"/>
      <c r="E162" s="72"/>
      <c r="F162" s="55">
        <f t="shared" si="56"/>
        <v>0</v>
      </c>
      <c r="G162" s="72"/>
      <c r="H162" s="72"/>
      <c r="I162" s="72"/>
      <c r="J162" s="72"/>
      <c r="K162" s="72"/>
      <c r="L162" s="72"/>
      <c r="M162" s="73"/>
    </row>
    <row r="163" spans="1:13" ht="15.75" hidden="1">
      <c r="A163" s="30" t="s">
        <v>49</v>
      </c>
      <c r="B163" s="9">
        <v>340</v>
      </c>
      <c r="C163" s="10" t="s">
        <v>14</v>
      </c>
      <c r="D163" s="72"/>
      <c r="E163" s="72"/>
      <c r="F163" s="55">
        <f t="shared" si="56"/>
        <v>0</v>
      </c>
      <c r="G163" s="72"/>
      <c r="H163" s="72"/>
      <c r="I163" s="72"/>
      <c r="J163" s="72"/>
      <c r="K163" s="72"/>
      <c r="L163" s="72"/>
      <c r="M163" s="73"/>
    </row>
    <row r="164" spans="1:13" ht="31.5">
      <c r="A164" s="30" t="s">
        <v>49</v>
      </c>
      <c r="B164" s="9">
        <v>225</v>
      </c>
      <c r="C164" s="17" t="s">
        <v>81</v>
      </c>
      <c r="D164" s="72"/>
      <c r="E164" s="72">
        <v>50</v>
      </c>
      <c r="F164" s="55">
        <f t="shared" si="56"/>
        <v>50</v>
      </c>
      <c r="G164" s="72"/>
      <c r="H164" s="72">
        <v>50</v>
      </c>
      <c r="I164" s="72"/>
      <c r="J164" s="72"/>
      <c r="K164" s="72"/>
      <c r="L164" s="72"/>
      <c r="M164" s="73"/>
    </row>
    <row r="165" spans="1:13" ht="31.5">
      <c r="A165" s="30" t="s">
        <v>49</v>
      </c>
      <c r="B165" s="9">
        <v>225</v>
      </c>
      <c r="C165" s="17" t="s">
        <v>82</v>
      </c>
      <c r="D165" s="72"/>
      <c r="E165" s="72">
        <v>2700</v>
      </c>
      <c r="F165" s="55">
        <f t="shared" si="56"/>
        <v>0</v>
      </c>
      <c r="G165" s="72"/>
      <c r="H165" s="72"/>
      <c r="I165" s="72"/>
      <c r="J165" s="72"/>
      <c r="K165" s="72"/>
      <c r="L165" s="72"/>
      <c r="M165" s="73"/>
    </row>
    <row r="166" spans="1:13" ht="31.5" hidden="1">
      <c r="A166" s="30" t="s">
        <v>49</v>
      </c>
      <c r="B166" s="9">
        <v>226</v>
      </c>
      <c r="C166" s="17" t="s">
        <v>81</v>
      </c>
      <c r="D166" s="72"/>
      <c r="E166" s="72"/>
      <c r="F166" s="55">
        <f t="shared" si="56"/>
        <v>0</v>
      </c>
      <c r="G166" s="72"/>
      <c r="H166" s="72"/>
      <c r="I166" s="72"/>
      <c r="J166" s="72"/>
      <c r="K166" s="72"/>
      <c r="L166" s="72"/>
      <c r="M166" s="73"/>
    </row>
    <row r="167" spans="1:13" ht="31.5" hidden="1">
      <c r="A167" s="30" t="s">
        <v>49</v>
      </c>
      <c r="B167" s="9">
        <v>226</v>
      </c>
      <c r="C167" s="17" t="s">
        <v>82</v>
      </c>
      <c r="D167" s="72"/>
      <c r="E167" s="72"/>
      <c r="F167" s="55">
        <f t="shared" si="56"/>
        <v>0</v>
      </c>
      <c r="G167" s="72"/>
      <c r="H167" s="72"/>
      <c r="I167" s="72"/>
      <c r="J167" s="72"/>
      <c r="K167" s="72"/>
      <c r="L167" s="72"/>
      <c r="M167" s="73"/>
    </row>
    <row r="168" spans="1:13" ht="31.5" hidden="1">
      <c r="A168" s="30" t="s">
        <v>49</v>
      </c>
      <c r="B168" s="9">
        <v>310</v>
      </c>
      <c r="C168" s="17" t="s">
        <v>81</v>
      </c>
      <c r="D168" s="72"/>
      <c r="E168" s="72"/>
      <c r="F168" s="55">
        <f t="shared" si="56"/>
        <v>0</v>
      </c>
      <c r="G168" s="72"/>
      <c r="H168" s="72"/>
      <c r="I168" s="72"/>
      <c r="J168" s="72"/>
      <c r="K168" s="72"/>
      <c r="L168" s="72"/>
      <c r="M168" s="73"/>
    </row>
    <row r="169" spans="1:13" ht="31.5" hidden="1">
      <c r="A169" s="30" t="s">
        <v>49</v>
      </c>
      <c r="B169" s="9">
        <v>310</v>
      </c>
      <c r="C169" s="17" t="s">
        <v>82</v>
      </c>
      <c r="D169" s="72"/>
      <c r="E169" s="72"/>
      <c r="F169" s="55">
        <f t="shared" si="56"/>
        <v>0</v>
      </c>
      <c r="G169" s="72"/>
      <c r="H169" s="72"/>
      <c r="I169" s="72"/>
      <c r="J169" s="72"/>
      <c r="K169" s="72"/>
      <c r="L169" s="72"/>
      <c r="M169" s="73"/>
    </row>
    <row r="170" spans="1:13" ht="31.5" hidden="1">
      <c r="A170" s="30" t="s">
        <v>49</v>
      </c>
      <c r="B170" s="9">
        <v>340</v>
      </c>
      <c r="C170" s="17" t="s">
        <v>81</v>
      </c>
      <c r="D170" s="72"/>
      <c r="E170" s="72"/>
      <c r="F170" s="55">
        <f t="shared" si="56"/>
        <v>0</v>
      </c>
      <c r="G170" s="72"/>
      <c r="H170" s="72"/>
      <c r="I170" s="72"/>
      <c r="J170" s="72"/>
      <c r="K170" s="72"/>
      <c r="L170" s="72"/>
      <c r="M170" s="73"/>
    </row>
    <row r="171" spans="1:13" ht="31.5" hidden="1">
      <c r="A171" s="30" t="s">
        <v>49</v>
      </c>
      <c r="B171" s="9">
        <v>340</v>
      </c>
      <c r="C171" s="17" t="s">
        <v>82</v>
      </c>
      <c r="D171" s="72"/>
      <c r="E171" s="72"/>
      <c r="F171" s="55">
        <f t="shared" si="56"/>
        <v>0</v>
      </c>
      <c r="G171" s="72"/>
      <c r="H171" s="72"/>
      <c r="I171" s="72"/>
      <c r="J171" s="72"/>
      <c r="K171" s="72"/>
      <c r="L171" s="72"/>
      <c r="M171" s="73"/>
    </row>
    <row r="172" spans="1:13" ht="15.75">
      <c r="A172" s="30" t="s">
        <v>49</v>
      </c>
      <c r="B172" s="9">
        <v>225</v>
      </c>
      <c r="C172" s="10" t="s">
        <v>83</v>
      </c>
      <c r="D172" s="72"/>
      <c r="E172" s="72">
        <v>689</v>
      </c>
      <c r="F172" s="55">
        <f t="shared" si="56"/>
        <v>50</v>
      </c>
      <c r="G172" s="72">
        <v>0</v>
      </c>
      <c r="H172" s="72">
        <v>50</v>
      </c>
      <c r="I172" s="72"/>
      <c r="J172" s="72"/>
      <c r="K172" s="72"/>
      <c r="L172" s="72"/>
      <c r="M172" s="73"/>
    </row>
    <row r="173" spans="1:13" ht="15.75" hidden="1">
      <c r="A173" s="30" t="s">
        <v>49</v>
      </c>
      <c r="B173" s="9">
        <v>226</v>
      </c>
      <c r="C173" s="10" t="s">
        <v>83</v>
      </c>
      <c r="D173" s="72"/>
      <c r="E173" s="72"/>
      <c r="F173" s="55">
        <f t="shared" si="56"/>
        <v>0</v>
      </c>
      <c r="G173" s="72"/>
      <c r="H173" s="72"/>
      <c r="I173" s="72"/>
      <c r="J173" s="72"/>
      <c r="K173" s="72"/>
      <c r="L173" s="72"/>
      <c r="M173" s="73"/>
    </row>
    <row r="174" spans="1:13" ht="15.75" hidden="1">
      <c r="A174" s="30" t="s">
        <v>49</v>
      </c>
      <c r="B174" s="9">
        <v>310</v>
      </c>
      <c r="C174" s="10" t="s">
        <v>83</v>
      </c>
      <c r="D174" s="72"/>
      <c r="E174" s="72"/>
      <c r="F174" s="55">
        <f t="shared" si="56"/>
        <v>0</v>
      </c>
      <c r="G174" s="72"/>
      <c r="H174" s="72"/>
      <c r="I174" s="72"/>
      <c r="J174" s="72"/>
      <c r="K174" s="72"/>
      <c r="L174" s="72"/>
      <c r="M174" s="73"/>
    </row>
    <row r="175" spans="1:13" ht="15.75" hidden="1">
      <c r="A175" s="30" t="s">
        <v>49</v>
      </c>
      <c r="B175" s="9">
        <v>340</v>
      </c>
      <c r="C175" s="10" t="s">
        <v>83</v>
      </c>
      <c r="D175" s="72"/>
      <c r="E175" s="72"/>
      <c r="F175" s="55">
        <f t="shared" si="56"/>
        <v>0</v>
      </c>
      <c r="G175" s="72"/>
      <c r="H175" s="72"/>
      <c r="I175" s="72"/>
      <c r="J175" s="72"/>
      <c r="K175" s="72"/>
      <c r="L175" s="72"/>
      <c r="M175" s="73"/>
    </row>
    <row r="176" spans="1:13" ht="15.75">
      <c r="A176" s="30" t="s">
        <v>49</v>
      </c>
      <c r="B176" s="9">
        <v>225</v>
      </c>
      <c r="C176" s="10" t="s">
        <v>84</v>
      </c>
      <c r="D176" s="72"/>
      <c r="E176" s="72">
        <v>1750</v>
      </c>
      <c r="F176" s="55">
        <f t="shared" si="56"/>
        <v>100</v>
      </c>
      <c r="G176" s="72">
        <v>0</v>
      </c>
      <c r="H176" s="72">
        <v>100</v>
      </c>
      <c r="I176" s="72"/>
      <c r="J176" s="72"/>
      <c r="K176" s="72"/>
      <c r="L176" s="72"/>
      <c r="M176" s="73"/>
    </row>
    <row r="177" spans="1:13" ht="15.75" hidden="1">
      <c r="A177" s="30" t="s">
        <v>49</v>
      </c>
      <c r="B177" s="9">
        <v>226</v>
      </c>
      <c r="C177" s="10" t="s">
        <v>84</v>
      </c>
      <c r="D177" s="72"/>
      <c r="E177" s="72"/>
      <c r="F177" s="55">
        <f t="shared" si="56"/>
        <v>0</v>
      </c>
      <c r="G177" s="72"/>
      <c r="H177" s="72"/>
      <c r="I177" s="72"/>
      <c r="J177" s="72"/>
      <c r="K177" s="72"/>
      <c r="L177" s="72"/>
      <c r="M177" s="73"/>
    </row>
    <row r="178" spans="1:13" ht="15.75" hidden="1">
      <c r="A178" s="30" t="s">
        <v>49</v>
      </c>
      <c r="B178" s="9">
        <v>310</v>
      </c>
      <c r="C178" s="10" t="s">
        <v>84</v>
      </c>
      <c r="D178" s="72"/>
      <c r="E178" s="72"/>
      <c r="F178" s="55">
        <f t="shared" si="56"/>
        <v>0</v>
      </c>
      <c r="G178" s="72"/>
      <c r="H178" s="72"/>
      <c r="I178" s="72"/>
      <c r="J178" s="72"/>
      <c r="K178" s="72"/>
      <c r="L178" s="72"/>
      <c r="M178" s="73"/>
    </row>
    <row r="179" spans="1:13" ht="15.75" hidden="1">
      <c r="A179" s="30" t="s">
        <v>49</v>
      </c>
      <c r="B179" s="9">
        <v>340</v>
      </c>
      <c r="C179" s="10" t="s">
        <v>84</v>
      </c>
      <c r="D179" s="72"/>
      <c r="E179" s="72"/>
      <c r="F179" s="55">
        <f t="shared" si="56"/>
        <v>0</v>
      </c>
      <c r="G179" s="72"/>
      <c r="H179" s="72"/>
      <c r="I179" s="72"/>
      <c r="J179" s="72"/>
      <c r="K179" s="72"/>
      <c r="L179" s="72"/>
      <c r="M179" s="73"/>
    </row>
    <row r="180" spans="1:13" ht="31.5" hidden="1">
      <c r="A180" s="30" t="s">
        <v>49</v>
      </c>
      <c r="B180" s="9">
        <v>242</v>
      </c>
      <c r="C180" s="17" t="s">
        <v>58</v>
      </c>
      <c r="D180" s="72"/>
      <c r="E180" s="72"/>
      <c r="F180" s="55">
        <f t="shared" si="56"/>
        <v>0</v>
      </c>
      <c r="G180" s="72"/>
      <c r="H180" s="72"/>
      <c r="I180" s="72"/>
      <c r="J180" s="72"/>
      <c r="K180" s="72"/>
      <c r="L180" s="72"/>
      <c r="M180" s="73"/>
    </row>
    <row r="181" spans="1:13" ht="15.75">
      <c r="A181" s="35"/>
      <c r="B181" s="98" t="s">
        <v>60</v>
      </c>
      <c r="C181" s="99"/>
      <c r="D181" s="49">
        <f aca="true" t="shared" si="57" ref="D181:M181">SUM(D182:D205)</f>
        <v>0</v>
      </c>
      <c r="E181" s="49">
        <f t="shared" si="57"/>
        <v>604</v>
      </c>
      <c r="F181" s="49">
        <f t="shared" si="57"/>
        <v>370</v>
      </c>
      <c r="G181" s="49">
        <f t="shared" si="57"/>
        <v>0</v>
      </c>
      <c r="H181" s="49">
        <f t="shared" si="57"/>
        <v>370</v>
      </c>
      <c r="I181" s="49">
        <f t="shared" si="57"/>
        <v>0</v>
      </c>
      <c r="J181" s="49">
        <f t="shared" si="57"/>
        <v>0</v>
      </c>
      <c r="K181" s="49">
        <f t="shared" si="57"/>
        <v>0</v>
      </c>
      <c r="L181" s="49">
        <f t="shared" si="57"/>
        <v>0</v>
      </c>
      <c r="M181" s="50">
        <f t="shared" si="57"/>
        <v>0</v>
      </c>
    </row>
    <row r="182" spans="1:13" ht="15.75">
      <c r="A182" s="30" t="s">
        <v>28</v>
      </c>
      <c r="B182" s="9">
        <v>223</v>
      </c>
      <c r="C182" s="10" t="s">
        <v>35</v>
      </c>
      <c r="D182" s="72"/>
      <c r="E182" s="72">
        <v>91</v>
      </c>
      <c r="F182" s="55">
        <f aca="true" t="shared" si="58" ref="F182:F205">SUM(G182:M182)</f>
        <v>90</v>
      </c>
      <c r="G182" s="72"/>
      <c r="H182" s="72">
        <v>90</v>
      </c>
      <c r="I182" s="72"/>
      <c r="J182" s="72"/>
      <c r="K182" s="72"/>
      <c r="L182" s="72"/>
      <c r="M182" s="73"/>
    </row>
    <row r="183" spans="1:13" ht="15.75">
      <c r="A183" s="30" t="s">
        <v>28</v>
      </c>
      <c r="B183" s="9">
        <v>225</v>
      </c>
      <c r="C183" s="10" t="s">
        <v>35</v>
      </c>
      <c r="D183" s="72"/>
      <c r="E183" s="72">
        <v>22</v>
      </c>
      <c r="F183" s="55">
        <f t="shared" si="58"/>
        <v>20</v>
      </c>
      <c r="G183" s="72"/>
      <c r="H183" s="72">
        <v>20</v>
      </c>
      <c r="I183" s="72"/>
      <c r="J183" s="72"/>
      <c r="K183" s="72"/>
      <c r="L183" s="72"/>
      <c r="M183" s="73"/>
    </row>
    <row r="184" spans="1:13" ht="15.75" hidden="1">
      <c r="A184" s="30" t="s">
        <v>28</v>
      </c>
      <c r="B184" s="9">
        <v>226</v>
      </c>
      <c r="C184" s="10" t="s">
        <v>35</v>
      </c>
      <c r="D184" s="72"/>
      <c r="E184" s="72"/>
      <c r="F184" s="55">
        <f t="shared" si="58"/>
        <v>0</v>
      </c>
      <c r="G184" s="72"/>
      <c r="H184" s="72"/>
      <c r="I184" s="72"/>
      <c r="J184" s="72"/>
      <c r="K184" s="72"/>
      <c r="L184" s="72"/>
      <c r="M184" s="73"/>
    </row>
    <row r="185" spans="1:13" ht="15.75" hidden="1">
      <c r="A185" s="30" t="s">
        <v>28</v>
      </c>
      <c r="B185" s="9">
        <v>310</v>
      </c>
      <c r="C185" s="10" t="s">
        <v>35</v>
      </c>
      <c r="D185" s="72"/>
      <c r="E185" s="72"/>
      <c r="F185" s="55">
        <f t="shared" si="58"/>
        <v>0</v>
      </c>
      <c r="G185" s="72"/>
      <c r="H185" s="72"/>
      <c r="I185" s="72"/>
      <c r="J185" s="72"/>
      <c r="K185" s="72"/>
      <c r="L185" s="72"/>
      <c r="M185" s="73"/>
    </row>
    <row r="186" spans="1:13" ht="15.75" hidden="1">
      <c r="A186" s="30" t="s">
        <v>28</v>
      </c>
      <c r="B186" s="9">
        <v>340</v>
      </c>
      <c r="C186" s="10" t="s">
        <v>35</v>
      </c>
      <c r="D186" s="72"/>
      <c r="E186" s="72"/>
      <c r="F186" s="55">
        <f t="shared" si="58"/>
        <v>0</v>
      </c>
      <c r="G186" s="72"/>
      <c r="H186" s="72"/>
      <c r="I186" s="72"/>
      <c r="J186" s="72"/>
      <c r="K186" s="72"/>
      <c r="L186" s="72"/>
      <c r="M186" s="73"/>
    </row>
    <row r="187" spans="1:13" ht="15.75">
      <c r="A187" s="30" t="s">
        <v>28</v>
      </c>
      <c r="B187" s="9">
        <v>225</v>
      </c>
      <c r="C187" s="10" t="s">
        <v>36</v>
      </c>
      <c r="D187" s="72"/>
      <c r="E187" s="72">
        <v>44</v>
      </c>
      <c r="F187" s="55">
        <f t="shared" si="58"/>
        <v>10</v>
      </c>
      <c r="G187" s="72"/>
      <c r="H187" s="72">
        <v>10</v>
      </c>
      <c r="I187" s="72"/>
      <c r="J187" s="72"/>
      <c r="K187" s="72"/>
      <c r="L187" s="72"/>
      <c r="M187" s="73"/>
    </row>
    <row r="188" spans="1:13" ht="15.75">
      <c r="A188" s="30" t="s">
        <v>28</v>
      </c>
      <c r="B188" s="9">
        <v>226</v>
      </c>
      <c r="C188" s="10" t="s">
        <v>36</v>
      </c>
      <c r="D188" s="72"/>
      <c r="E188" s="72">
        <v>60</v>
      </c>
      <c r="F188" s="55">
        <f t="shared" si="58"/>
        <v>10</v>
      </c>
      <c r="G188" s="72"/>
      <c r="H188" s="72">
        <v>10</v>
      </c>
      <c r="I188" s="72"/>
      <c r="J188" s="72"/>
      <c r="K188" s="72"/>
      <c r="L188" s="72"/>
      <c r="M188" s="73"/>
    </row>
    <row r="189" spans="1:13" ht="15.75" hidden="1">
      <c r="A189" s="30" t="s">
        <v>28</v>
      </c>
      <c r="B189" s="9">
        <v>310</v>
      </c>
      <c r="C189" s="10" t="s">
        <v>36</v>
      </c>
      <c r="D189" s="72"/>
      <c r="E189" s="72">
        <v>0</v>
      </c>
      <c r="F189" s="55">
        <f t="shared" si="58"/>
        <v>0</v>
      </c>
      <c r="G189" s="72"/>
      <c r="H189" s="72"/>
      <c r="I189" s="72"/>
      <c r="J189" s="72"/>
      <c r="K189" s="72"/>
      <c r="L189" s="72"/>
      <c r="M189" s="73"/>
    </row>
    <row r="190" spans="1:13" ht="15.75">
      <c r="A190" s="30" t="s">
        <v>28</v>
      </c>
      <c r="B190" s="9">
        <v>340</v>
      </c>
      <c r="C190" s="10" t="s">
        <v>36</v>
      </c>
      <c r="D190" s="72"/>
      <c r="E190" s="72">
        <v>25</v>
      </c>
      <c r="F190" s="55">
        <f t="shared" si="58"/>
        <v>10</v>
      </c>
      <c r="G190" s="72"/>
      <c r="H190" s="72">
        <v>10</v>
      </c>
      <c r="I190" s="72"/>
      <c r="J190" s="72"/>
      <c r="K190" s="72"/>
      <c r="L190" s="72"/>
      <c r="M190" s="73"/>
    </row>
    <row r="191" spans="1:13" ht="15.75">
      <c r="A191" s="30" t="s">
        <v>28</v>
      </c>
      <c r="B191" s="9">
        <v>225</v>
      </c>
      <c r="C191" s="10" t="s">
        <v>50</v>
      </c>
      <c r="D191" s="72"/>
      <c r="E191" s="72">
        <v>99</v>
      </c>
      <c r="F191" s="55">
        <f t="shared" si="58"/>
        <v>10</v>
      </c>
      <c r="G191" s="72"/>
      <c r="H191" s="72">
        <v>10</v>
      </c>
      <c r="I191" s="72"/>
      <c r="J191" s="72"/>
      <c r="K191" s="72"/>
      <c r="L191" s="72"/>
      <c r="M191" s="73"/>
    </row>
    <row r="192" spans="1:13" ht="15.75" hidden="1">
      <c r="A192" s="30" t="s">
        <v>28</v>
      </c>
      <c r="B192" s="9">
        <v>226</v>
      </c>
      <c r="C192" s="10" t="s">
        <v>50</v>
      </c>
      <c r="D192" s="72"/>
      <c r="E192" s="72"/>
      <c r="F192" s="55">
        <f t="shared" si="58"/>
        <v>0</v>
      </c>
      <c r="G192" s="72"/>
      <c r="H192" s="72"/>
      <c r="I192" s="72"/>
      <c r="J192" s="72"/>
      <c r="K192" s="72"/>
      <c r="L192" s="72"/>
      <c r="M192" s="73"/>
    </row>
    <row r="193" spans="1:13" ht="15.75" hidden="1">
      <c r="A193" s="30" t="s">
        <v>28</v>
      </c>
      <c r="B193" s="9">
        <v>310</v>
      </c>
      <c r="C193" s="10" t="s">
        <v>50</v>
      </c>
      <c r="D193" s="72"/>
      <c r="E193" s="72"/>
      <c r="F193" s="55">
        <f t="shared" si="58"/>
        <v>0</v>
      </c>
      <c r="G193" s="72"/>
      <c r="H193" s="72"/>
      <c r="I193" s="72"/>
      <c r="J193" s="72"/>
      <c r="K193" s="72"/>
      <c r="L193" s="72"/>
      <c r="M193" s="73"/>
    </row>
    <row r="194" spans="1:13" ht="15.75" hidden="1">
      <c r="A194" s="30" t="s">
        <v>28</v>
      </c>
      <c r="B194" s="9">
        <v>340</v>
      </c>
      <c r="C194" s="10" t="s">
        <v>50</v>
      </c>
      <c r="D194" s="72"/>
      <c r="E194" s="72"/>
      <c r="F194" s="55">
        <f t="shared" si="58"/>
        <v>0</v>
      </c>
      <c r="G194" s="72"/>
      <c r="H194" s="72"/>
      <c r="I194" s="72"/>
      <c r="J194" s="72"/>
      <c r="K194" s="72"/>
      <c r="L194" s="72"/>
      <c r="M194" s="73"/>
    </row>
    <row r="195" spans="1:13" ht="15.75">
      <c r="A195" s="30" t="s">
        <v>28</v>
      </c>
      <c r="B195" s="9">
        <v>225</v>
      </c>
      <c r="C195" s="10" t="s">
        <v>37</v>
      </c>
      <c r="D195" s="72"/>
      <c r="E195" s="72">
        <v>25</v>
      </c>
      <c r="F195" s="55">
        <f t="shared" si="58"/>
        <v>10</v>
      </c>
      <c r="G195" s="72"/>
      <c r="H195" s="72">
        <v>10</v>
      </c>
      <c r="I195" s="72"/>
      <c r="J195" s="72"/>
      <c r="K195" s="72"/>
      <c r="L195" s="72"/>
      <c r="M195" s="73"/>
    </row>
    <row r="196" spans="1:13" ht="15.75" hidden="1">
      <c r="A196" s="30" t="s">
        <v>28</v>
      </c>
      <c r="B196" s="9">
        <v>226</v>
      </c>
      <c r="C196" s="10" t="s">
        <v>37</v>
      </c>
      <c r="D196" s="72"/>
      <c r="E196" s="72"/>
      <c r="F196" s="55">
        <f t="shared" si="58"/>
        <v>0</v>
      </c>
      <c r="G196" s="72"/>
      <c r="H196" s="72"/>
      <c r="I196" s="72"/>
      <c r="J196" s="72"/>
      <c r="K196" s="72"/>
      <c r="L196" s="72"/>
      <c r="M196" s="73"/>
    </row>
    <row r="197" spans="1:13" ht="15.75" hidden="1">
      <c r="A197" s="30" t="s">
        <v>28</v>
      </c>
      <c r="B197" s="9">
        <v>310</v>
      </c>
      <c r="C197" s="10" t="s">
        <v>37</v>
      </c>
      <c r="D197" s="72"/>
      <c r="E197" s="72"/>
      <c r="F197" s="55">
        <f t="shared" si="58"/>
        <v>0</v>
      </c>
      <c r="G197" s="72"/>
      <c r="H197" s="72"/>
      <c r="I197" s="72"/>
      <c r="J197" s="72"/>
      <c r="K197" s="72"/>
      <c r="L197" s="72"/>
      <c r="M197" s="73"/>
    </row>
    <row r="198" spans="1:13" ht="15.75">
      <c r="A198" s="30" t="s">
        <v>28</v>
      </c>
      <c r="B198" s="9">
        <v>340</v>
      </c>
      <c r="C198" s="10" t="s">
        <v>37</v>
      </c>
      <c r="D198" s="72"/>
      <c r="E198" s="72">
        <v>10</v>
      </c>
      <c r="F198" s="55">
        <f t="shared" si="58"/>
        <v>10</v>
      </c>
      <c r="G198" s="72"/>
      <c r="H198" s="72">
        <v>10</v>
      </c>
      <c r="I198" s="72"/>
      <c r="J198" s="72"/>
      <c r="K198" s="72"/>
      <c r="L198" s="72"/>
      <c r="M198" s="73"/>
    </row>
    <row r="199" spans="1:13" ht="15.75" hidden="1">
      <c r="A199" s="30" t="s">
        <v>28</v>
      </c>
      <c r="B199" s="9">
        <v>222</v>
      </c>
      <c r="C199" s="10" t="s">
        <v>38</v>
      </c>
      <c r="D199" s="72"/>
      <c r="E199" s="72"/>
      <c r="F199" s="55">
        <f t="shared" si="58"/>
        <v>0</v>
      </c>
      <c r="G199" s="72"/>
      <c r="H199" s="72"/>
      <c r="I199" s="72"/>
      <c r="J199" s="72"/>
      <c r="K199" s="72"/>
      <c r="L199" s="72"/>
      <c r="M199" s="73"/>
    </row>
    <row r="200" spans="1:13" ht="15.75">
      <c r="A200" s="30" t="s">
        <v>28</v>
      </c>
      <c r="B200" s="9">
        <v>225</v>
      </c>
      <c r="C200" s="10" t="s">
        <v>38</v>
      </c>
      <c r="D200" s="72"/>
      <c r="E200" s="72">
        <v>173</v>
      </c>
      <c r="F200" s="55">
        <f t="shared" si="58"/>
        <v>150</v>
      </c>
      <c r="G200" s="72"/>
      <c r="H200" s="72">
        <v>150</v>
      </c>
      <c r="I200" s="72"/>
      <c r="J200" s="72"/>
      <c r="K200" s="72"/>
      <c r="L200" s="72"/>
      <c r="M200" s="73"/>
    </row>
    <row r="201" spans="1:13" ht="15.75" hidden="1">
      <c r="A201" s="30" t="s">
        <v>28</v>
      </c>
      <c r="B201" s="9">
        <v>226</v>
      </c>
      <c r="C201" s="10" t="s">
        <v>38</v>
      </c>
      <c r="D201" s="72"/>
      <c r="E201" s="72"/>
      <c r="F201" s="55">
        <f t="shared" si="58"/>
        <v>0</v>
      </c>
      <c r="G201" s="72"/>
      <c r="H201" s="72"/>
      <c r="I201" s="72"/>
      <c r="J201" s="72"/>
      <c r="K201" s="72"/>
      <c r="L201" s="72"/>
      <c r="M201" s="73"/>
    </row>
    <row r="202" spans="1:13" ht="15.75" hidden="1">
      <c r="A202" s="30" t="s">
        <v>28</v>
      </c>
      <c r="B202" s="9">
        <v>226</v>
      </c>
      <c r="C202" s="10" t="s">
        <v>99</v>
      </c>
      <c r="D202" s="72"/>
      <c r="E202" s="72"/>
      <c r="F202" s="55">
        <f t="shared" si="58"/>
        <v>0</v>
      </c>
      <c r="G202" s="72"/>
      <c r="H202" s="72"/>
      <c r="I202" s="72"/>
      <c r="J202" s="72"/>
      <c r="K202" s="72"/>
      <c r="L202" s="72"/>
      <c r="M202" s="73"/>
    </row>
    <row r="203" spans="1:13" ht="15.75" hidden="1">
      <c r="A203" s="30" t="s">
        <v>28</v>
      </c>
      <c r="B203" s="9">
        <v>290</v>
      </c>
      <c r="C203" s="10" t="s">
        <v>38</v>
      </c>
      <c r="D203" s="72"/>
      <c r="E203" s="72"/>
      <c r="F203" s="55">
        <f t="shared" si="58"/>
        <v>0</v>
      </c>
      <c r="G203" s="72"/>
      <c r="H203" s="72"/>
      <c r="I203" s="72"/>
      <c r="J203" s="72"/>
      <c r="K203" s="72"/>
      <c r="L203" s="72"/>
      <c r="M203" s="73"/>
    </row>
    <row r="204" spans="1:13" ht="15.75">
      <c r="A204" s="30" t="s">
        <v>28</v>
      </c>
      <c r="B204" s="9">
        <v>310</v>
      </c>
      <c r="C204" s="10" t="s">
        <v>38</v>
      </c>
      <c r="D204" s="72"/>
      <c r="E204" s="72">
        <v>43</v>
      </c>
      <c r="F204" s="55">
        <f t="shared" si="58"/>
        <v>40</v>
      </c>
      <c r="G204" s="72"/>
      <c r="H204" s="72">
        <v>40</v>
      </c>
      <c r="I204" s="72"/>
      <c r="J204" s="72"/>
      <c r="K204" s="72"/>
      <c r="L204" s="72"/>
      <c r="M204" s="73"/>
    </row>
    <row r="205" spans="1:13" ht="15.75">
      <c r="A205" s="30" t="s">
        <v>28</v>
      </c>
      <c r="B205" s="9">
        <v>340</v>
      </c>
      <c r="C205" s="10" t="s">
        <v>38</v>
      </c>
      <c r="D205" s="72"/>
      <c r="E205" s="72">
        <v>12</v>
      </c>
      <c r="F205" s="55">
        <f t="shared" si="58"/>
        <v>10</v>
      </c>
      <c r="G205" s="72"/>
      <c r="H205" s="72">
        <v>10</v>
      </c>
      <c r="I205" s="72"/>
      <c r="J205" s="72"/>
      <c r="K205" s="72"/>
      <c r="L205" s="72"/>
      <c r="M205" s="73"/>
    </row>
    <row r="206" spans="1:13" ht="15.75">
      <c r="A206" s="86" t="s">
        <v>27</v>
      </c>
      <c r="B206" s="87"/>
      <c r="C206" s="87"/>
      <c r="D206" s="49">
        <f aca="true" t="shared" si="59" ref="D206:M206">D181+D159+D141</f>
        <v>0</v>
      </c>
      <c r="E206" s="49">
        <f t="shared" si="59"/>
        <v>6594</v>
      </c>
      <c r="F206" s="49">
        <f t="shared" si="59"/>
        <v>578</v>
      </c>
      <c r="G206" s="49">
        <f t="shared" si="59"/>
        <v>0</v>
      </c>
      <c r="H206" s="49">
        <f t="shared" si="59"/>
        <v>578</v>
      </c>
      <c r="I206" s="49">
        <f t="shared" si="59"/>
        <v>0</v>
      </c>
      <c r="J206" s="49">
        <f t="shared" si="59"/>
        <v>0</v>
      </c>
      <c r="K206" s="49">
        <f t="shared" si="59"/>
        <v>0</v>
      </c>
      <c r="L206" s="49">
        <f t="shared" si="59"/>
        <v>0</v>
      </c>
      <c r="M206" s="50">
        <f t="shared" si="59"/>
        <v>0</v>
      </c>
    </row>
    <row r="207" spans="1:13" ht="15.75">
      <c r="A207" s="18" t="s">
        <v>65</v>
      </c>
      <c r="B207" s="14"/>
      <c r="C207" s="15"/>
      <c r="D207" s="59"/>
      <c r="E207" s="59"/>
      <c r="F207" s="59"/>
      <c r="G207" s="59"/>
      <c r="H207" s="59"/>
      <c r="I207" s="59"/>
      <c r="J207" s="59"/>
      <c r="K207" s="59"/>
      <c r="L207" s="59"/>
      <c r="M207" s="60"/>
    </row>
    <row r="208" spans="1:13" ht="15.75" hidden="1">
      <c r="A208" s="30" t="s">
        <v>51</v>
      </c>
      <c r="B208" s="9">
        <v>222</v>
      </c>
      <c r="C208" s="10" t="s">
        <v>6</v>
      </c>
      <c r="D208" s="72"/>
      <c r="E208" s="72"/>
      <c r="F208" s="55">
        <f>SUM(G208:M208)</f>
        <v>0</v>
      </c>
      <c r="G208" s="72"/>
      <c r="H208" s="72"/>
      <c r="I208" s="72"/>
      <c r="J208" s="72"/>
      <c r="K208" s="72"/>
      <c r="L208" s="72"/>
      <c r="M208" s="73"/>
    </row>
    <row r="209" spans="1:13" ht="15.75" hidden="1">
      <c r="A209" s="30" t="s">
        <v>51</v>
      </c>
      <c r="B209" s="9">
        <v>226</v>
      </c>
      <c r="C209" s="10" t="s">
        <v>10</v>
      </c>
      <c r="D209" s="72"/>
      <c r="E209" s="72"/>
      <c r="F209" s="55">
        <f>SUM(G209:M209)</f>
        <v>0</v>
      </c>
      <c r="G209" s="72"/>
      <c r="H209" s="72"/>
      <c r="I209" s="72"/>
      <c r="J209" s="72"/>
      <c r="K209" s="72"/>
      <c r="L209" s="72"/>
      <c r="M209" s="73"/>
    </row>
    <row r="210" spans="1:13" ht="15.75">
      <c r="A210" s="30" t="s">
        <v>51</v>
      </c>
      <c r="B210" s="9">
        <v>290</v>
      </c>
      <c r="C210" s="10" t="s">
        <v>11</v>
      </c>
      <c r="D210" s="72"/>
      <c r="E210" s="72">
        <v>9</v>
      </c>
      <c r="F210" s="55">
        <f>SUM(G210:M210)</f>
        <v>9</v>
      </c>
      <c r="G210" s="72"/>
      <c r="H210" s="72">
        <v>9</v>
      </c>
      <c r="I210" s="72"/>
      <c r="J210" s="72"/>
      <c r="K210" s="72"/>
      <c r="L210" s="72"/>
      <c r="M210" s="73"/>
    </row>
    <row r="211" spans="1:13" ht="15.75" hidden="1">
      <c r="A211" s="30" t="s">
        <v>51</v>
      </c>
      <c r="B211" s="9">
        <v>310</v>
      </c>
      <c r="C211" s="10" t="s">
        <v>38</v>
      </c>
      <c r="D211" s="72"/>
      <c r="E211" s="72"/>
      <c r="F211" s="55">
        <f>SUM(G211:M211)</f>
        <v>0</v>
      </c>
      <c r="G211" s="72"/>
      <c r="H211" s="72"/>
      <c r="I211" s="72"/>
      <c r="J211" s="72"/>
      <c r="K211" s="72"/>
      <c r="L211" s="72"/>
      <c r="M211" s="73"/>
    </row>
    <row r="212" spans="1:13" ht="15.75" hidden="1">
      <c r="A212" s="30" t="s">
        <v>51</v>
      </c>
      <c r="B212" s="9">
        <v>340</v>
      </c>
      <c r="C212" s="10" t="s">
        <v>14</v>
      </c>
      <c r="D212" s="72"/>
      <c r="E212" s="72"/>
      <c r="F212" s="55">
        <f>SUM(G212:M212)</f>
        <v>0</v>
      </c>
      <c r="G212" s="72"/>
      <c r="H212" s="72"/>
      <c r="I212" s="72"/>
      <c r="J212" s="72"/>
      <c r="K212" s="72"/>
      <c r="L212" s="72"/>
      <c r="M212" s="73"/>
    </row>
    <row r="213" spans="1:13" ht="15.75">
      <c r="A213" s="86" t="s">
        <v>52</v>
      </c>
      <c r="B213" s="87"/>
      <c r="C213" s="87"/>
      <c r="D213" s="49">
        <f aca="true" t="shared" si="60" ref="D213:M213">SUM(D208:D212)</f>
        <v>0</v>
      </c>
      <c r="E213" s="49">
        <f t="shared" si="60"/>
        <v>9</v>
      </c>
      <c r="F213" s="49">
        <f t="shared" si="60"/>
        <v>9</v>
      </c>
      <c r="G213" s="49">
        <f t="shared" si="60"/>
        <v>0</v>
      </c>
      <c r="H213" s="49">
        <f t="shared" si="60"/>
        <v>9</v>
      </c>
      <c r="I213" s="49">
        <f t="shared" si="60"/>
        <v>0</v>
      </c>
      <c r="J213" s="49">
        <f t="shared" si="60"/>
        <v>0</v>
      </c>
      <c r="K213" s="49">
        <f t="shared" si="60"/>
        <v>0</v>
      </c>
      <c r="L213" s="49">
        <f t="shared" si="60"/>
        <v>0</v>
      </c>
      <c r="M213" s="50">
        <f t="shared" si="60"/>
        <v>0</v>
      </c>
    </row>
    <row r="214" spans="1:13" ht="15.75">
      <c r="A214" s="94" t="s">
        <v>42</v>
      </c>
      <c r="B214" s="95"/>
      <c r="C214" s="95"/>
      <c r="D214" s="59"/>
      <c r="E214" s="59"/>
      <c r="F214" s="59"/>
      <c r="G214" s="59"/>
      <c r="H214" s="59"/>
      <c r="I214" s="59"/>
      <c r="J214" s="59"/>
      <c r="K214" s="59"/>
      <c r="L214" s="59"/>
      <c r="M214" s="60"/>
    </row>
    <row r="215" spans="1:13" ht="31.5">
      <c r="A215" s="26" t="s">
        <v>31</v>
      </c>
      <c r="B215" s="7">
        <v>210</v>
      </c>
      <c r="C215" s="27" t="s">
        <v>26</v>
      </c>
      <c r="D215" s="53">
        <f aca="true" t="shared" si="61" ref="D215:M215">SUM(D216:D218)</f>
        <v>0</v>
      </c>
      <c r="E215" s="53">
        <f t="shared" si="61"/>
        <v>715</v>
      </c>
      <c r="F215" s="53">
        <f t="shared" si="61"/>
        <v>710.1</v>
      </c>
      <c r="G215" s="53">
        <f t="shared" si="61"/>
        <v>0</v>
      </c>
      <c r="H215" s="53">
        <f t="shared" si="61"/>
        <v>170</v>
      </c>
      <c r="I215" s="53">
        <f t="shared" si="61"/>
        <v>518</v>
      </c>
      <c r="J215" s="53">
        <f t="shared" si="61"/>
        <v>0</v>
      </c>
      <c r="K215" s="53">
        <f t="shared" si="61"/>
        <v>22.1</v>
      </c>
      <c r="L215" s="53">
        <f t="shared" si="61"/>
        <v>0</v>
      </c>
      <c r="M215" s="54">
        <f t="shared" si="61"/>
        <v>0</v>
      </c>
    </row>
    <row r="216" spans="1:13" ht="15.75">
      <c r="A216" s="30" t="s">
        <v>31</v>
      </c>
      <c r="B216" s="9">
        <v>211</v>
      </c>
      <c r="C216" s="10" t="s">
        <v>1</v>
      </c>
      <c r="D216" s="58"/>
      <c r="E216" s="58">
        <v>538</v>
      </c>
      <c r="F216" s="55">
        <f>SUM(G216:M216)</f>
        <v>540.1</v>
      </c>
      <c r="G216" s="58"/>
      <c r="H216" s="58"/>
      <c r="I216" s="58">
        <v>518</v>
      </c>
      <c r="J216" s="58"/>
      <c r="K216" s="58">
        <v>22.1</v>
      </c>
      <c r="L216" s="58"/>
      <c r="M216" s="65"/>
    </row>
    <row r="217" spans="1:13" ht="15.75">
      <c r="A217" s="30" t="s">
        <v>31</v>
      </c>
      <c r="B217" s="9">
        <v>212</v>
      </c>
      <c r="C217" s="10" t="s">
        <v>2</v>
      </c>
      <c r="D217" s="58"/>
      <c r="E217" s="58">
        <v>15</v>
      </c>
      <c r="F217" s="55">
        <f>SUM(G217:M217)</f>
        <v>10</v>
      </c>
      <c r="G217" s="58"/>
      <c r="H217" s="58">
        <v>10</v>
      </c>
      <c r="I217" s="58"/>
      <c r="J217" s="58"/>
      <c r="K217" s="58"/>
      <c r="L217" s="58"/>
      <c r="M217" s="65"/>
    </row>
    <row r="218" spans="1:13" ht="15.75">
      <c r="A218" s="30" t="s">
        <v>31</v>
      </c>
      <c r="B218" s="9">
        <v>213</v>
      </c>
      <c r="C218" s="10" t="s">
        <v>3</v>
      </c>
      <c r="D218" s="58"/>
      <c r="E218" s="58">
        <v>162</v>
      </c>
      <c r="F218" s="55">
        <f>SUM(G218:M218)</f>
        <v>160</v>
      </c>
      <c r="G218" s="58"/>
      <c r="H218" s="58">
        <v>160</v>
      </c>
      <c r="I218" s="58"/>
      <c r="J218" s="58"/>
      <c r="K218" s="58"/>
      <c r="L218" s="58"/>
      <c r="M218" s="65"/>
    </row>
    <row r="219" spans="1:13" ht="15.75">
      <c r="A219" s="30" t="s">
        <v>31</v>
      </c>
      <c r="B219" s="7">
        <v>220</v>
      </c>
      <c r="C219" s="8" t="s">
        <v>4</v>
      </c>
      <c r="D219" s="53">
        <f aca="true" t="shared" si="62" ref="D219:M219">SUM(D220:D229)</f>
        <v>0</v>
      </c>
      <c r="E219" s="53">
        <f t="shared" si="62"/>
        <v>117</v>
      </c>
      <c r="F219" s="53">
        <f t="shared" si="62"/>
        <v>115</v>
      </c>
      <c r="G219" s="53">
        <f t="shared" si="62"/>
        <v>0</v>
      </c>
      <c r="H219" s="53">
        <f t="shared" si="62"/>
        <v>115</v>
      </c>
      <c r="I219" s="53">
        <f t="shared" si="62"/>
        <v>0</v>
      </c>
      <c r="J219" s="53">
        <f t="shared" si="62"/>
        <v>0</v>
      </c>
      <c r="K219" s="53">
        <f t="shared" si="62"/>
        <v>0</v>
      </c>
      <c r="L219" s="53">
        <f t="shared" si="62"/>
        <v>0</v>
      </c>
      <c r="M219" s="54">
        <f t="shared" si="62"/>
        <v>0</v>
      </c>
    </row>
    <row r="220" spans="1:13" ht="15.75">
      <c r="A220" s="30" t="s">
        <v>31</v>
      </c>
      <c r="B220" s="9">
        <v>221</v>
      </c>
      <c r="C220" s="10" t="s">
        <v>5</v>
      </c>
      <c r="D220" s="58"/>
      <c r="E220" s="58">
        <v>12</v>
      </c>
      <c r="F220" s="55">
        <f aca="true" t="shared" si="63" ref="F220:F230">SUM(G220:M220)</f>
        <v>10</v>
      </c>
      <c r="G220" s="58"/>
      <c r="H220" s="58">
        <v>10</v>
      </c>
      <c r="I220" s="58"/>
      <c r="J220" s="58"/>
      <c r="K220" s="58"/>
      <c r="L220" s="58"/>
      <c r="M220" s="65"/>
    </row>
    <row r="221" spans="1:13" ht="15.75">
      <c r="A221" s="30" t="s">
        <v>31</v>
      </c>
      <c r="B221" s="9">
        <v>222</v>
      </c>
      <c r="C221" s="10" t="s">
        <v>6</v>
      </c>
      <c r="D221" s="58"/>
      <c r="E221" s="58">
        <v>2</v>
      </c>
      <c r="F221" s="55">
        <f t="shared" si="63"/>
        <v>2</v>
      </c>
      <c r="G221" s="58"/>
      <c r="H221" s="58">
        <v>2</v>
      </c>
      <c r="I221" s="58"/>
      <c r="J221" s="58"/>
      <c r="K221" s="58"/>
      <c r="L221" s="58"/>
      <c r="M221" s="65"/>
    </row>
    <row r="222" spans="1:13" ht="15.75">
      <c r="A222" s="30" t="s">
        <v>31</v>
      </c>
      <c r="B222" s="9">
        <v>223</v>
      </c>
      <c r="C222" s="10" t="s">
        <v>7</v>
      </c>
      <c r="D222" s="58"/>
      <c r="E222" s="58">
        <v>80</v>
      </c>
      <c r="F222" s="55">
        <f t="shared" si="63"/>
        <v>80</v>
      </c>
      <c r="G222" s="58"/>
      <c r="H222" s="58">
        <v>80</v>
      </c>
      <c r="I222" s="58"/>
      <c r="J222" s="58"/>
      <c r="K222" s="58"/>
      <c r="L222" s="58"/>
      <c r="M222" s="65"/>
    </row>
    <row r="223" spans="1:13" ht="15.75">
      <c r="A223" s="30" t="s">
        <v>31</v>
      </c>
      <c r="B223" s="9">
        <v>224</v>
      </c>
      <c r="C223" s="10" t="s">
        <v>8</v>
      </c>
      <c r="D223" s="58"/>
      <c r="E223" s="58">
        <v>3</v>
      </c>
      <c r="F223" s="55">
        <f t="shared" si="63"/>
        <v>3</v>
      </c>
      <c r="G223" s="58"/>
      <c r="H223" s="58">
        <v>3</v>
      </c>
      <c r="I223" s="58"/>
      <c r="J223" s="58"/>
      <c r="K223" s="58"/>
      <c r="L223" s="58"/>
      <c r="M223" s="65"/>
    </row>
    <row r="224" spans="1:13" ht="15.75" hidden="1">
      <c r="A224" s="30" t="s">
        <v>31</v>
      </c>
      <c r="B224" s="9">
        <v>225</v>
      </c>
      <c r="C224" s="10" t="s">
        <v>9</v>
      </c>
      <c r="D224" s="58"/>
      <c r="E224" s="58">
        <v>0</v>
      </c>
      <c r="F224" s="55">
        <f t="shared" si="63"/>
        <v>0</v>
      </c>
      <c r="G224" s="58"/>
      <c r="H224" s="58"/>
      <c r="I224" s="58"/>
      <c r="J224" s="58"/>
      <c r="K224" s="58"/>
      <c r="L224" s="58"/>
      <c r="M224" s="65"/>
    </row>
    <row r="225" spans="1:13" ht="15.75" hidden="1">
      <c r="A225" s="30" t="s">
        <v>31</v>
      </c>
      <c r="B225" s="9">
        <v>225</v>
      </c>
      <c r="C225" s="10" t="s">
        <v>111</v>
      </c>
      <c r="D225" s="58"/>
      <c r="E225" s="58">
        <v>0</v>
      </c>
      <c r="F225" s="55">
        <f t="shared" si="63"/>
        <v>0</v>
      </c>
      <c r="G225" s="58"/>
      <c r="H225" s="58"/>
      <c r="I225" s="58"/>
      <c r="J225" s="58"/>
      <c r="K225" s="58"/>
      <c r="L225" s="58"/>
      <c r="M225" s="65"/>
    </row>
    <row r="226" spans="1:13" ht="15.75" hidden="1">
      <c r="A226" s="30" t="s">
        <v>31</v>
      </c>
      <c r="B226" s="9">
        <v>225</v>
      </c>
      <c r="C226" s="10" t="s">
        <v>110</v>
      </c>
      <c r="D226" s="58"/>
      <c r="E226" s="58"/>
      <c r="F226" s="55">
        <f t="shared" si="63"/>
        <v>0</v>
      </c>
      <c r="G226" s="58"/>
      <c r="H226" s="58"/>
      <c r="I226" s="58"/>
      <c r="J226" s="58"/>
      <c r="K226" s="58"/>
      <c r="L226" s="58"/>
      <c r="M226" s="65"/>
    </row>
    <row r="227" spans="1:13" ht="15.75">
      <c r="A227" s="30" t="s">
        <v>31</v>
      </c>
      <c r="B227" s="9">
        <v>226</v>
      </c>
      <c r="C227" s="10" t="s">
        <v>10</v>
      </c>
      <c r="D227" s="58"/>
      <c r="E227" s="58">
        <v>20</v>
      </c>
      <c r="F227" s="55">
        <f t="shared" si="63"/>
        <v>20</v>
      </c>
      <c r="G227" s="58"/>
      <c r="H227" s="58">
        <v>20</v>
      </c>
      <c r="I227" s="58"/>
      <c r="J227" s="58"/>
      <c r="K227" s="58"/>
      <c r="L227" s="58"/>
      <c r="M227" s="65"/>
    </row>
    <row r="228" spans="1:13" ht="15.75" hidden="1">
      <c r="A228" s="30" t="s">
        <v>31</v>
      </c>
      <c r="B228" s="9">
        <v>226</v>
      </c>
      <c r="C228" s="10" t="s">
        <v>111</v>
      </c>
      <c r="D228" s="58"/>
      <c r="E228" s="58"/>
      <c r="F228" s="55">
        <f t="shared" si="63"/>
        <v>0</v>
      </c>
      <c r="G228" s="58"/>
      <c r="H228" s="58"/>
      <c r="I228" s="58"/>
      <c r="J228" s="58"/>
      <c r="K228" s="58"/>
      <c r="L228" s="58"/>
      <c r="M228" s="65"/>
    </row>
    <row r="229" spans="1:13" ht="15.75" hidden="1">
      <c r="A229" s="30" t="s">
        <v>31</v>
      </c>
      <c r="B229" s="9">
        <v>226</v>
      </c>
      <c r="C229" s="10" t="s">
        <v>110</v>
      </c>
      <c r="D229" s="58"/>
      <c r="E229" s="58"/>
      <c r="F229" s="55">
        <f t="shared" si="63"/>
        <v>0</v>
      </c>
      <c r="G229" s="58"/>
      <c r="H229" s="58"/>
      <c r="I229" s="58"/>
      <c r="J229" s="58"/>
      <c r="K229" s="58"/>
      <c r="L229" s="58"/>
      <c r="M229" s="65"/>
    </row>
    <row r="230" spans="1:13" s="44" customFormat="1" ht="15.75">
      <c r="A230" s="26" t="s">
        <v>31</v>
      </c>
      <c r="B230" s="7">
        <v>290</v>
      </c>
      <c r="C230" s="8" t="s">
        <v>11</v>
      </c>
      <c r="D230" s="66"/>
      <c r="E230" s="66">
        <v>14</v>
      </c>
      <c r="F230" s="53">
        <f t="shared" si="63"/>
        <v>10</v>
      </c>
      <c r="G230" s="66"/>
      <c r="H230" s="66">
        <v>10</v>
      </c>
      <c r="I230" s="66"/>
      <c r="J230" s="66"/>
      <c r="K230" s="66"/>
      <c r="L230" s="66"/>
      <c r="M230" s="67"/>
    </row>
    <row r="231" spans="1:13" ht="15.75">
      <c r="A231" s="30" t="s">
        <v>31</v>
      </c>
      <c r="B231" s="7">
        <v>300</v>
      </c>
      <c r="C231" s="8" t="s">
        <v>12</v>
      </c>
      <c r="D231" s="53">
        <f aca="true" t="shared" si="64" ref="D231:M231">SUM(D232:D237)</f>
        <v>0</v>
      </c>
      <c r="E231" s="53">
        <f t="shared" si="64"/>
        <v>13733</v>
      </c>
      <c r="F231" s="53">
        <f t="shared" si="64"/>
        <v>60</v>
      </c>
      <c r="G231" s="53">
        <f t="shared" si="64"/>
        <v>0</v>
      </c>
      <c r="H231" s="53">
        <f t="shared" si="64"/>
        <v>60</v>
      </c>
      <c r="I231" s="53">
        <f t="shared" si="64"/>
        <v>0</v>
      </c>
      <c r="J231" s="53">
        <f t="shared" si="64"/>
        <v>0</v>
      </c>
      <c r="K231" s="53">
        <f t="shared" si="64"/>
        <v>0</v>
      </c>
      <c r="L231" s="53">
        <f t="shared" si="64"/>
        <v>0</v>
      </c>
      <c r="M231" s="54">
        <f t="shared" si="64"/>
        <v>0</v>
      </c>
    </row>
    <row r="232" spans="1:13" ht="15.75">
      <c r="A232" s="30" t="s">
        <v>31</v>
      </c>
      <c r="B232" s="9">
        <v>310</v>
      </c>
      <c r="C232" s="10" t="s">
        <v>13</v>
      </c>
      <c r="D232" s="58"/>
      <c r="E232" s="58">
        <v>38</v>
      </c>
      <c r="F232" s="55">
        <f>SUM(G232:M232)</f>
        <v>30</v>
      </c>
      <c r="G232" s="58"/>
      <c r="H232" s="58">
        <v>30</v>
      </c>
      <c r="I232" s="58"/>
      <c r="J232" s="58"/>
      <c r="K232" s="58"/>
      <c r="L232" s="58"/>
      <c r="M232" s="65"/>
    </row>
    <row r="233" spans="1:13" ht="15.75">
      <c r="A233" s="30" t="s">
        <v>31</v>
      </c>
      <c r="B233" s="9">
        <v>310</v>
      </c>
      <c r="C233" s="10" t="s">
        <v>111</v>
      </c>
      <c r="D233" s="58"/>
      <c r="E233" s="58">
        <v>657</v>
      </c>
      <c r="F233" s="55">
        <f>SUM(G233:M233)</f>
        <v>0</v>
      </c>
      <c r="G233" s="58"/>
      <c r="H233" s="58"/>
      <c r="I233" s="58"/>
      <c r="J233" s="58"/>
      <c r="K233" s="58"/>
      <c r="L233" s="58"/>
      <c r="M233" s="65"/>
    </row>
    <row r="234" spans="1:13" ht="15.75">
      <c r="A234" s="30" t="s">
        <v>31</v>
      </c>
      <c r="B234" s="9">
        <v>310</v>
      </c>
      <c r="C234" s="10" t="s">
        <v>110</v>
      </c>
      <c r="D234" s="58"/>
      <c r="E234" s="58">
        <v>13000</v>
      </c>
      <c r="F234" s="55"/>
      <c r="G234" s="58"/>
      <c r="H234" s="58"/>
      <c r="I234" s="58"/>
      <c r="J234" s="58"/>
      <c r="K234" s="58"/>
      <c r="L234" s="58"/>
      <c r="M234" s="65"/>
    </row>
    <row r="235" spans="1:13" ht="15.75">
      <c r="A235" s="30" t="s">
        <v>31</v>
      </c>
      <c r="B235" s="9">
        <v>340</v>
      </c>
      <c r="C235" s="10" t="s">
        <v>14</v>
      </c>
      <c r="D235" s="58"/>
      <c r="E235" s="58">
        <v>38</v>
      </c>
      <c r="F235" s="55">
        <f>SUM(G235:M235)</f>
        <v>30</v>
      </c>
      <c r="G235" s="58"/>
      <c r="H235" s="58">
        <v>30</v>
      </c>
      <c r="I235" s="58"/>
      <c r="J235" s="58"/>
      <c r="K235" s="58"/>
      <c r="L235" s="58"/>
      <c r="M235" s="65"/>
    </row>
    <row r="236" spans="1:13" ht="15.75" hidden="1">
      <c r="A236" s="30" t="s">
        <v>31</v>
      </c>
      <c r="B236" s="9">
        <v>340</v>
      </c>
      <c r="C236" s="10" t="s">
        <v>111</v>
      </c>
      <c r="D236" s="58"/>
      <c r="E236" s="58"/>
      <c r="F236" s="55">
        <f>SUM(G236:M236)</f>
        <v>0</v>
      </c>
      <c r="G236" s="58"/>
      <c r="H236" s="58"/>
      <c r="I236" s="58"/>
      <c r="J236" s="58"/>
      <c r="K236" s="58"/>
      <c r="L236" s="58"/>
      <c r="M236" s="65"/>
    </row>
    <row r="237" spans="1:13" ht="15.75" hidden="1">
      <c r="A237" s="30" t="s">
        <v>31</v>
      </c>
      <c r="B237" s="9">
        <v>340</v>
      </c>
      <c r="C237" s="10" t="s">
        <v>110</v>
      </c>
      <c r="D237" s="58"/>
      <c r="E237" s="58"/>
      <c r="F237" s="55"/>
      <c r="G237" s="58"/>
      <c r="H237" s="58"/>
      <c r="I237" s="58"/>
      <c r="J237" s="58"/>
      <c r="K237" s="58"/>
      <c r="L237" s="58"/>
      <c r="M237" s="65"/>
    </row>
    <row r="238" spans="1:13" ht="15.75">
      <c r="A238" s="86" t="s">
        <v>43</v>
      </c>
      <c r="B238" s="87"/>
      <c r="C238" s="87"/>
      <c r="D238" s="49">
        <f aca="true" t="shared" si="65" ref="D238:M238">SUM(D215,D219,D230,D231)</f>
        <v>0</v>
      </c>
      <c r="E238" s="49">
        <f t="shared" si="65"/>
        <v>14579</v>
      </c>
      <c r="F238" s="49">
        <f t="shared" si="65"/>
        <v>895.1</v>
      </c>
      <c r="G238" s="49">
        <f t="shared" si="65"/>
        <v>0</v>
      </c>
      <c r="H238" s="49">
        <f t="shared" si="65"/>
        <v>355</v>
      </c>
      <c r="I238" s="49">
        <f t="shared" si="65"/>
        <v>518</v>
      </c>
      <c r="J238" s="49">
        <f t="shared" si="65"/>
        <v>0</v>
      </c>
      <c r="K238" s="49">
        <f t="shared" si="65"/>
        <v>22.1</v>
      </c>
      <c r="L238" s="49">
        <f t="shared" si="65"/>
        <v>0</v>
      </c>
      <c r="M238" s="50">
        <f t="shared" si="65"/>
        <v>0</v>
      </c>
    </row>
    <row r="239" spans="1:13" ht="15.75">
      <c r="A239" s="18" t="s">
        <v>39</v>
      </c>
      <c r="B239" s="16"/>
      <c r="C239" s="16"/>
      <c r="D239" s="59"/>
      <c r="E239" s="59"/>
      <c r="F239" s="59"/>
      <c r="G239" s="59"/>
      <c r="H239" s="59"/>
      <c r="I239" s="59"/>
      <c r="J239" s="59"/>
      <c r="K239" s="59"/>
      <c r="L239" s="59"/>
      <c r="M239" s="60"/>
    </row>
    <row r="240" spans="1:13" ht="15.75">
      <c r="A240" s="35"/>
      <c r="B240" s="82" t="s">
        <v>89</v>
      </c>
      <c r="C240" s="82"/>
      <c r="D240" s="49">
        <f aca="true" t="shared" si="66" ref="D240:M240">SUM(D241:D246)</f>
        <v>0</v>
      </c>
      <c r="E240" s="49">
        <f t="shared" si="66"/>
        <v>10</v>
      </c>
      <c r="F240" s="49">
        <f t="shared" si="66"/>
        <v>10</v>
      </c>
      <c r="G240" s="49">
        <f t="shared" si="66"/>
        <v>0</v>
      </c>
      <c r="H240" s="49">
        <f t="shared" si="66"/>
        <v>10</v>
      </c>
      <c r="I240" s="49">
        <f t="shared" si="66"/>
        <v>0</v>
      </c>
      <c r="J240" s="49">
        <f t="shared" si="66"/>
        <v>0</v>
      </c>
      <c r="K240" s="49">
        <f t="shared" si="66"/>
        <v>0</v>
      </c>
      <c r="L240" s="49">
        <f t="shared" si="66"/>
        <v>0</v>
      </c>
      <c r="M240" s="50">
        <f t="shared" si="66"/>
        <v>0</v>
      </c>
    </row>
    <row r="241" spans="1:13" ht="15.75" hidden="1">
      <c r="A241" s="32" t="s">
        <v>40</v>
      </c>
      <c r="B241" s="33" t="s">
        <v>56</v>
      </c>
      <c r="C241" s="10" t="s">
        <v>6</v>
      </c>
      <c r="D241" s="72"/>
      <c r="E241" s="72"/>
      <c r="F241" s="55">
        <f aca="true" t="shared" si="67" ref="F241:F246">SUM(G241:M241)</f>
        <v>0</v>
      </c>
      <c r="G241" s="72"/>
      <c r="H241" s="72"/>
      <c r="I241" s="72"/>
      <c r="J241" s="72"/>
      <c r="K241" s="72"/>
      <c r="L241" s="72"/>
      <c r="M241" s="73"/>
    </row>
    <row r="242" spans="1:13" ht="15.75" hidden="1">
      <c r="A242" s="32" t="s">
        <v>40</v>
      </c>
      <c r="B242" s="33" t="s">
        <v>48</v>
      </c>
      <c r="C242" s="10" t="s">
        <v>10</v>
      </c>
      <c r="D242" s="72"/>
      <c r="E242" s="72"/>
      <c r="F242" s="55">
        <f t="shared" si="67"/>
        <v>0</v>
      </c>
      <c r="G242" s="72"/>
      <c r="H242" s="72"/>
      <c r="I242" s="72"/>
      <c r="J242" s="72"/>
      <c r="K242" s="72"/>
      <c r="L242" s="72"/>
      <c r="M242" s="73"/>
    </row>
    <row r="243" spans="1:13" ht="47.25" hidden="1">
      <c r="A243" s="32" t="s">
        <v>40</v>
      </c>
      <c r="B243" s="33" t="s">
        <v>103</v>
      </c>
      <c r="C243" s="17" t="s">
        <v>87</v>
      </c>
      <c r="D243" s="72"/>
      <c r="E243" s="72"/>
      <c r="F243" s="55">
        <f t="shared" si="67"/>
        <v>0</v>
      </c>
      <c r="G243" s="72"/>
      <c r="H243" s="72"/>
      <c r="I243" s="72"/>
      <c r="J243" s="72"/>
      <c r="K243" s="72"/>
      <c r="L243" s="72"/>
      <c r="M243" s="73"/>
    </row>
    <row r="244" spans="1:13" ht="15.75">
      <c r="A244" s="32" t="s">
        <v>40</v>
      </c>
      <c r="B244" s="33" t="s">
        <v>32</v>
      </c>
      <c r="C244" s="10" t="s">
        <v>11</v>
      </c>
      <c r="D244" s="72"/>
      <c r="E244" s="72">
        <v>5</v>
      </c>
      <c r="F244" s="55">
        <f t="shared" si="67"/>
        <v>5</v>
      </c>
      <c r="G244" s="72"/>
      <c r="H244" s="72">
        <v>5</v>
      </c>
      <c r="I244" s="72"/>
      <c r="J244" s="72"/>
      <c r="K244" s="72"/>
      <c r="L244" s="72"/>
      <c r="M244" s="73"/>
    </row>
    <row r="245" spans="1:13" ht="15.75" hidden="1">
      <c r="A245" s="32" t="s">
        <v>40</v>
      </c>
      <c r="B245" s="9">
        <v>310</v>
      </c>
      <c r="C245" s="10" t="s">
        <v>13</v>
      </c>
      <c r="D245" s="72"/>
      <c r="E245" s="72"/>
      <c r="F245" s="55">
        <f t="shared" si="67"/>
        <v>0</v>
      </c>
      <c r="G245" s="72"/>
      <c r="H245" s="72"/>
      <c r="I245" s="72"/>
      <c r="J245" s="72"/>
      <c r="K245" s="72"/>
      <c r="L245" s="72"/>
      <c r="M245" s="73"/>
    </row>
    <row r="246" spans="1:13" ht="15.75">
      <c r="A246" s="32" t="s">
        <v>40</v>
      </c>
      <c r="B246" s="33" t="s">
        <v>55</v>
      </c>
      <c r="C246" s="10" t="s">
        <v>14</v>
      </c>
      <c r="D246" s="72"/>
      <c r="E246" s="72">
        <v>5</v>
      </c>
      <c r="F246" s="55">
        <f t="shared" si="67"/>
        <v>5</v>
      </c>
      <c r="G246" s="72"/>
      <c r="H246" s="72">
        <v>5</v>
      </c>
      <c r="I246" s="72"/>
      <c r="J246" s="72"/>
      <c r="K246" s="72"/>
      <c r="L246" s="72"/>
      <c r="M246" s="73"/>
    </row>
    <row r="247" spans="1:13" ht="15.75">
      <c r="A247" s="35"/>
      <c r="B247" s="82" t="s">
        <v>90</v>
      </c>
      <c r="C247" s="82"/>
      <c r="D247" s="49">
        <f aca="true" t="shared" si="68" ref="D247:M247">SUM(D248:D252)</f>
        <v>0</v>
      </c>
      <c r="E247" s="49">
        <f t="shared" si="68"/>
        <v>5</v>
      </c>
      <c r="F247" s="49">
        <f t="shared" si="68"/>
        <v>0</v>
      </c>
      <c r="G247" s="49">
        <f t="shared" si="68"/>
        <v>0</v>
      </c>
      <c r="H247" s="49">
        <f t="shared" si="68"/>
        <v>0</v>
      </c>
      <c r="I247" s="49">
        <f t="shared" si="68"/>
        <v>0</v>
      </c>
      <c r="J247" s="49">
        <f t="shared" si="68"/>
        <v>0</v>
      </c>
      <c r="K247" s="49">
        <f t="shared" si="68"/>
        <v>0</v>
      </c>
      <c r="L247" s="49">
        <f t="shared" si="68"/>
        <v>0</v>
      </c>
      <c r="M247" s="50">
        <f t="shared" si="68"/>
        <v>0</v>
      </c>
    </row>
    <row r="248" spans="1:13" ht="15.75" hidden="1">
      <c r="A248" s="32" t="s">
        <v>54</v>
      </c>
      <c r="B248" s="33" t="s">
        <v>56</v>
      </c>
      <c r="C248" s="10" t="s">
        <v>6</v>
      </c>
      <c r="D248" s="72"/>
      <c r="E248" s="72"/>
      <c r="F248" s="55">
        <f>SUM(G248:M248)</f>
        <v>0</v>
      </c>
      <c r="G248" s="72"/>
      <c r="H248" s="72"/>
      <c r="I248" s="72"/>
      <c r="J248" s="72"/>
      <c r="K248" s="72"/>
      <c r="L248" s="72"/>
      <c r="M248" s="73"/>
    </row>
    <row r="249" spans="1:13" ht="15.75" hidden="1">
      <c r="A249" s="32" t="s">
        <v>54</v>
      </c>
      <c r="B249" s="33" t="s">
        <v>48</v>
      </c>
      <c r="C249" s="10" t="s">
        <v>10</v>
      </c>
      <c r="D249" s="72"/>
      <c r="E249" s="72"/>
      <c r="F249" s="55">
        <f>SUM(G249:M249)</f>
        <v>0</v>
      </c>
      <c r="G249" s="72"/>
      <c r="H249" s="72"/>
      <c r="I249" s="72"/>
      <c r="J249" s="72"/>
      <c r="K249" s="72"/>
      <c r="L249" s="72"/>
      <c r="M249" s="73"/>
    </row>
    <row r="250" spans="1:13" ht="15.75">
      <c r="A250" s="32" t="s">
        <v>54</v>
      </c>
      <c r="B250" s="33" t="s">
        <v>32</v>
      </c>
      <c r="C250" s="10" t="s">
        <v>11</v>
      </c>
      <c r="D250" s="72"/>
      <c r="E250" s="72">
        <v>5</v>
      </c>
      <c r="F250" s="55">
        <f>SUM(G250:M250)</f>
        <v>0</v>
      </c>
      <c r="G250" s="72"/>
      <c r="H250" s="72"/>
      <c r="I250" s="72"/>
      <c r="J250" s="72"/>
      <c r="K250" s="72"/>
      <c r="L250" s="72"/>
      <c r="M250" s="73"/>
    </row>
    <row r="251" spans="1:13" ht="15.75" hidden="1">
      <c r="A251" s="32" t="s">
        <v>54</v>
      </c>
      <c r="B251" s="9">
        <v>310</v>
      </c>
      <c r="C251" s="10" t="s">
        <v>13</v>
      </c>
      <c r="D251" s="72"/>
      <c r="E251" s="72"/>
      <c r="F251" s="55">
        <f>SUM(G251:M251)</f>
        <v>0</v>
      </c>
      <c r="G251" s="72"/>
      <c r="H251" s="72"/>
      <c r="I251" s="72"/>
      <c r="J251" s="72"/>
      <c r="K251" s="72"/>
      <c r="L251" s="72"/>
      <c r="M251" s="73"/>
    </row>
    <row r="252" spans="1:13" ht="15.75" hidden="1">
      <c r="A252" s="32" t="s">
        <v>54</v>
      </c>
      <c r="B252" s="33" t="s">
        <v>55</v>
      </c>
      <c r="C252" s="10" t="s">
        <v>14</v>
      </c>
      <c r="D252" s="72"/>
      <c r="E252" s="72"/>
      <c r="F252" s="55">
        <f>SUM(G252:M252)</f>
        <v>0</v>
      </c>
      <c r="G252" s="72"/>
      <c r="H252" s="72"/>
      <c r="I252" s="72"/>
      <c r="J252" s="72"/>
      <c r="K252" s="72"/>
      <c r="L252" s="72"/>
      <c r="M252" s="73"/>
    </row>
    <row r="253" spans="1:13" ht="15.75">
      <c r="A253" s="86" t="s">
        <v>41</v>
      </c>
      <c r="B253" s="87"/>
      <c r="C253" s="87"/>
      <c r="D253" s="49">
        <f aca="true" t="shared" si="69" ref="D253:M253">SUM(D240,D247)</f>
        <v>0</v>
      </c>
      <c r="E253" s="49">
        <f t="shared" si="69"/>
        <v>15</v>
      </c>
      <c r="F253" s="49">
        <f t="shared" si="69"/>
        <v>10</v>
      </c>
      <c r="G253" s="49">
        <f t="shared" si="69"/>
        <v>0</v>
      </c>
      <c r="H253" s="49">
        <f t="shared" si="69"/>
        <v>10</v>
      </c>
      <c r="I253" s="49">
        <f t="shared" si="69"/>
        <v>0</v>
      </c>
      <c r="J253" s="49">
        <f t="shared" si="69"/>
        <v>0</v>
      </c>
      <c r="K253" s="49">
        <f t="shared" si="69"/>
        <v>0</v>
      </c>
      <c r="L253" s="49">
        <f t="shared" si="69"/>
        <v>0</v>
      </c>
      <c r="M253" s="50">
        <f t="shared" si="69"/>
        <v>0</v>
      </c>
    </row>
    <row r="254" spans="1:13" ht="15.75">
      <c r="A254" s="18" t="s">
        <v>63</v>
      </c>
      <c r="B254" s="14"/>
      <c r="C254" s="15"/>
      <c r="D254" s="59"/>
      <c r="E254" s="59"/>
      <c r="F254" s="59"/>
      <c r="G254" s="59"/>
      <c r="H254" s="59"/>
      <c r="I254" s="59"/>
      <c r="J254" s="59"/>
      <c r="K254" s="59"/>
      <c r="L254" s="59"/>
      <c r="M254" s="60"/>
    </row>
    <row r="255" spans="1:13" ht="15.75" hidden="1">
      <c r="A255" s="30" t="s">
        <v>64</v>
      </c>
      <c r="B255" s="33" t="s">
        <v>56</v>
      </c>
      <c r="C255" s="10" t="s">
        <v>6</v>
      </c>
      <c r="D255" s="72"/>
      <c r="E255" s="72"/>
      <c r="F255" s="55">
        <f>SUM(G255:M255)</f>
        <v>0</v>
      </c>
      <c r="G255" s="72"/>
      <c r="H255" s="72"/>
      <c r="I255" s="72"/>
      <c r="J255" s="72"/>
      <c r="K255" s="72"/>
      <c r="L255" s="72"/>
      <c r="M255" s="73"/>
    </row>
    <row r="256" spans="1:13" ht="15.75" hidden="1">
      <c r="A256" s="30" t="s">
        <v>64</v>
      </c>
      <c r="B256" s="33" t="s">
        <v>48</v>
      </c>
      <c r="C256" s="10" t="s">
        <v>10</v>
      </c>
      <c r="D256" s="72"/>
      <c r="E256" s="72"/>
      <c r="F256" s="55">
        <f>SUM(G256:M256)</f>
        <v>0</v>
      </c>
      <c r="G256" s="72"/>
      <c r="H256" s="72"/>
      <c r="I256" s="72"/>
      <c r="J256" s="72"/>
      <c r="K256" s="72"/>
      <c r="L256" s="72"/>
      <c r="M256" s="73"/>
    </row>
    <row r="257" spans="1:13" ht="15.75">
      <c r="A257" s="30" t="s">
        <v>64</v>
      </c>
      <c r="B257" s="33" t="s">
        <v>32</v>
      </c>
      <c r="C257" s="10" t="s">
        <v>11</v>
      </c>
      <c r="D257" s="72"/>
      <c r="E257" s="72"/>
      <c r="F257" s="55">
        <f>SUM(G257:M257)</f>
        <v>10</v>
      </c>
      <c r="G257" s="72">
        <v>10</v>
      </c>
      <c r="H257" s="72"/>
      <c r="I257" s="72"/>
      <c r="J257" s="72"/>
      <c r="K257" s="72"/>
      <c r="L257" s="72"/>
      <c r="M257" s="73"/>
    </row>
    <row r="258" spans="1:13" ht="15.75" hidden="1">
      <c r="A258" s="30" t="s">
        <v>64</v>
      </c>
      <c r="B258" s="9">
        <v>310</v>
      </c>
      <c r="C258" s="10" t="s">
        <v>13</v>
      </c>
      <c r="D258" s="72"/>
      <c r="E258" s="72"/>
      <c r="F258" s="55">
        <f>SUM(G258:M258)</f>
        <v>0</v>
      </c>
      <c r="G258" s="72"/>
      <c r="H258" s="72"/>
      <c r="I258" s="72"/>
      <c r="J258" s="72"/>
      <c r="K258" s="72"/>
      <c r="L258" s="72"/>
      <c r="M258" s="73"/>
    </row>
    <row r="259" spans="1:13" ht="15.75">
      <c r="A259" s="30" t="s">
        <v>64</v>
      </c>
      <c r="B259" s="33" t="s">
        <v>55</v>
      </c>
      <c r="C259" s="10" t="s">
        <v>14</v>
      </c>
      <c r="D259" s="72"/>
      <c r="E259" s="72">
        <v>18</v>
      </c>
      <c r="F259" s="55">
        <f>SUM(G259:M259)</f>
        <v>10</v>
      </c>
      <c r="G259" s="72"/>
      <c r="H259" s="72">
        <v>10</v>
      </c>
      <c r="I259" s="72"/>
      <c r="J259" s="72"/>
      <c r="K259" s="72"/>
      <c r="L259" s="72"/>
      <c r="M259" s="73"/>
    </row>
    <row r="260" spans="1:13" ht="15.75">
      <c r="A260" s="24" t="s">
        <v>29</v>
      </c>
      <c r="B260" s="13"/>
      <c r="C260" s="13"/>
      <c r="D260" s="49">
        <f aca="true" t="shared" si="70" ref="D260:M260">SUM(D255:D259)</f>
        <v>0</v>
      </c>
      <c r="E260" s="49">
        <f t="shared" si="70"/>
        <v>18</v>
      </c>
      <c r="F260" s="49">
        <f t="shared" si="70"/>
        <v>20</v>
      </c>
      <c r="G260" s="49">
        <f t="shared" si="70"/>
        <v>10</v>
      </c>
      <c r="H260" s="49">
        <f t="shared" si="70"/>
        <v>10</v>
      </c>
      <c r="I260" s="49">
        <f t="shared" si="70"/>
        <v>0</v>
      </c>
      <c r="J260" s="49">
        <f t="shared" si="70"/>
        <v>0</v>
      </c>
      <c r="K260" s="49">
        <f t="shared" si="70"/>
        <v>0</v>
      </c>
      <c r="L260" s="49">
        <f t="shared" si="70"/>
        <v>0</v>
      </c>
      <c r="M260" s="50">
        <f t="shared" si="70"/>
        <v>0</v>
      </c>
    </row>
    <row r="261" spans="1:13" ht="30.75" customHeight="1" hidden="1">
      <c r="A261" s="92" t="s">
        <v>94</v>
      </c>
      <c r="B261" s="93"/>
      <c r="C261" s="93"/>
      <c r="D261" s="59"/>
      <c r="E261" s="59"/>
      <c r="F261" s="59"/>
      <c r="G261" s="59"/>
      <c r="H261" s="59"/>
      <c r="I261" s="59"/>
      <c r="J261" s="59"/>
      <c r="K261" s="59"/>
      <c r="L261" s="59"/>
      <c r="M261" s="60"/>
    </row>
    <row r="262" spans="1:13" ht="31.5" hidden="1">
      <c r="A262" s="30" t="s">
        <v>88</v>
      </c>
      <c r="B262" s="9">
        <v>231</v>
      </c>
      <c r="C262" s="17" t="s">
        <v>93</v>
      </c>
      <c r="D262" s="72"/>
      <c r="E262" s="72"/>
      <c r="F262" s="74">
        <f>SUM(G262:M262)</f>
        <v>0</v>
      </c>
      <c r="G262" s="72"/>
      <c r="H262" s="72"/>
      <c r="I262" s="72"/>
      <c r="J262" s="72"/>
      <c r="K262" s="72"/>
      <c r="L262" s="72"/>
      <c r="M262" s="73"/>
    </row>
    <row r="263" spans="1:13" ht="15.75" hidden="1">
      <c r="A263" s="24" t="s">
        <v>92</v>
      </c>
      <c r="B263" s="13"/>
      <c r="C263" s="13"/>
      <c r="D263" s="49">
        <f aca="true" t="shared" si="71" ref="D263:M263">D262</f>
        <v>0</v>
      </c>
      <c r="E263" s="49">
        <f t="shared" si="71"/>
        <v>0</v>
      </c>
      <c r="F263" s="49">
        <f t="shared" si="71"/>
        <v>0</v>
      </c>
      <c r="G263" s="49">
        <f t="shared" si="71"/>
        <v>0</v>
      </c>
      <c r="H263" s="49">
        <f t="shared" si="71"/>
        <v>0</v>
      </c>
      <c r="I263" s="49">
        <f t="shared" si="71"/>
        <v>0</v>
      </c>
      <c r="J263" s="49">
        <f t="shared" si="71"/>
        <v>0</v>
      </c>
      <c r="K263" s="49">
        <f t="shared" si="71"/>
        <v>0</v>
      </c>
      <c r="L263" s="49">
        <f t="shared" si="71"/>
        <v>0</v>
      </c>
      <c r="M263" s="50">
        <f t="shared" si="71"/>
        <v>0</v>
      </c>
    </row>
    <row r="264" spans="1:13" s="39" customFormat="1" ht="18.75">
      <c r="A264" s="36"/>
      <c r="B264" s="37"/>
      <c r="C264" s="38" t="s">
        <v>30</v>
      </c>
      <c r="D264" s="61">
        <f aca="true" t="shared" si="72" ref="D264:M264">SUM(D82,D99,D115,D139,D206,D213,D238,D253,D260,D263)</f>
        <v>4976</v>
      </c>
      <c r="E264" s="61">
        <f t="shared" si="72"/>
        <v>30188</v>
      </c>
      <c r="F264" s="61">
        <f t="shared" si="72"/>
        <v>7792</v>
      </c>
      <c r="G264" s="61">
        <f t="shared" si="72"/>
        <v>603</v>
      </c>
      <c r="H264" s="61">
        <f t="shared" si="72"/>
        <v>2337</v>
      </c>
      <c r="I264" s="61">
        <f t="shared" si="72"/>
        <v>1200</v>
      </c>
      <c r="J264" s="61">
        <f t="shared" si="72"/>
        <v>3449.2</v>
      </c>
      <c r="K264" s="61">
        <f t="shared" si="72"/>
        <v>22.1</v>
      </c>
      <c r="L264" s="61">
        <f t="shared" si="72"/>
        <v>105.7</v>
      </c>
      <c r="M264" s="62">
        <f t="shared" si="72"/>
        <v>75</v>
      </c>
    </row>
    <row r="265" spans="1:13" ht="15.75">
      <c r="A265" s="25"/>
      <c r="B265" s="9">
        <v>211</v>
      </c>
      <c r="C265" s="17" t="s">
        <v>1</v>
      </c>
      <c r="D265" s="55">
        <f aca="true" t="shared" si="73" ref="D265:M265">SUM(D9,D85,D118,D216)</f>
        <v>3623</v>
      </c>
      <c r="E265" s="55">
        <f t="shared" si="73"/>
        <v>5476</v>
      </c>
      <c r="F265" s="55">
        <f t="shared" si="73"/>
        <v>4837.8</v>
      </c>
      <c r="G265" s="55">
        <f t="shared" si="73"/>
        <v>441</v>
      </c>
      <c r="H265" s="55">
        <f t="shared" si="73"/>
        <v>835</v>
      </c>
      <c r="I265" s="55">
        <f t="shared" si="73"/>
        <v>1200</v>
      </c>
      <c r="J265" s="55">
        <f t="shared" si="73"/>
        <v>2209</v>
      </c>
      <c r="K265" s="55">
        <f t="shared" si="73"/>
        <v>22.1</v>
      </c>
      <c r="L265" s="55">
        <f t="shared" si="73"/>
        <v>76.2</v>
      </c>
      <c r="M265" s="48">
        <f t="shared" si="73"/>
        <v>54.5</v>
      </c>
    </row>
    <row r="266" spans="1:13" ht="15.75">
      <c r="A266" s="25"/>
      <c r="B266" s="9">
        <v>212</v>
      </c>
      <c r="C266" s="17" t="s">
        <v>2</v>
      </c>
      <c r="D266" s="55">
        <f aca="true" t="shared" si="74" ref="D266:M266">SUM(D10,D86,D217)</f>
        <v>20</v>
      </c>
      <c r="E266" s="55">
        <f t="shared" si="74"/>
        <v>45</v>
      </c>
      <c r="F266" s="55">
        <f t="shared" si="74"/>
        <v>40</v>
      </c>
      <c r="G266" s="55">
        <f t="shared" si="74"/>
        <v>30</v>
      </c>
      <c r="H266" s="55">
        <f t="shared" si="74"/>
        <v>10</v>
      </c>
      <c r="I266" s="55">
        <f t="shared" si="74"/>
        <v>0</v>
      </c>
      <c r="J266" s="55">
        <f t="shared" si="74"/>
        <v>0</v>
      </c>
      <c r="K266" s="55">
        <f t="shared" si="74"/>
        <v>0</v>
      </c>
      <c r="L266" s="55">
        <f t="shared" si="74"/>
        <v>0</v>
      </c>
      <c r="M266" s="48">
        <f t="shared" si="74"/>
        <v>0</v>
      </c>
    </row>
    <row r="267" spans="1:13" ht="15.75">
      <c r="A267" s="25"/>
      <c r="B267" s="9">
        <v>213</v>
      </c>
      <c r="C267" s="17" t="s">
        <v>3</v>
      </c>
      <c r="D267" s="55">
        <f aca="true" t="shared" si="75" ref="D267:M267">SUM(D11,D87,D119,D218)</f>
        <v>1095</v>
      </c>
      <c r="E267" s="55">
        <f t="shared" si="75"/>
        <v>1653</v>
      </c>
      <c r="F267" s="55">
        <f t="shared" si="75"/>
        <v>1599.2</v>
      </c>
      <c r="G267" s="55">
        <f t="shared" si="75"/>
        <v>0</v>
      </c>
      <c r="H267" s="55">
        <f t="shared" si="75"/>
        <v>319</v>
      </c>
      <c r="I267" s="55">
        <f t="shared" si="75"/>
        <v>0</v>
      </c>
      <c r="J267" s="55">
        <f t="shared" si="75"/>
        <v>1240.2</v>
      </c>
      <c r="K267" s="55">
        <f t="shared" si="75"/>
        <v>0</v>
      </c>
      <c r="L267" s="55">
        <f t="shared" si="75"/>
        <v>23</v>
      </c>
      <c r="M267" s="48">
        <f t="shared" si="75"/>
        <v>17</v>
      </c>
    </row>
    <row r="268" spans="1:13" ht="15.75">
      <c r="A268" s="25"/>
      <c r="B268" s="9">
        <v>221</v>
      </c>
      <c r="C268" s="17" t="s">
        <v>5</v>
      </c>
      <c r="D268" s="55">
        <f aca="true" t="shared" si="76" ref="D268:M268">SUM(D13,D89,D220)</f>
        <v>12</v>
      </c>
      <c r="E268" s="55">
        <f t="shared" si="76"/>
        <v>24</v>
      </c>
      <c r="F268" s="55">
        <f t="shared" si="76"/>
        <v>26</v>
      </c>
      <c r="G268" s="55">
        <f t="shared" si="76"/>
        <v>0</v>
      </c>
      <c r="H268" s="55">
        <f t="shared" si="76"/>
        <v>22</v>
      </c>
      <c r="I268" s="55">
        <f t="shared" si="76"/>
        <v>0</v>
      </c>
      <c r="J268" s="55">
        <f t="shared" si="76"/>
        <v>0</v>
      </c>
      <c r="K268" s="55">
        <f t="shared" si="76"/>
        <v>0</v>
      </c>
      <c r="L268" s="55">
        <f t="shared" si="76"/>
        <v>4</v>
      </c>
      <c r="M268" s="48">
        <f t="shared" si="76"/>
        <v>0</v>
      </c>
    </row>
    <row r="269" spans="1:13" ht="15.75">
      <c r="A269" s="25"/>
      <c r="B269" s="9">
        <v>222</v>
      </c>
      <c r="C269" s="17" t="s">
        <v>6</v>
      </c>
      <c r="D269" s="55">
        <f aca="true" t="shared" si="77" ref="D269:M269">SUM(D14,D90,D199,D208,D221,D241,D248,D255)</f>
        <v>10</v>
      </c>
      <c r="E269" s="55">
        <f t="shared" si="77"/>
        <v>25</v>
      </c>
      <c r="F269" s="55">
        <f t="shared" si="77"/>
        <v>26.5</v>
      </c>
      <c r="G269" s="55">
        <f t="shared" si="77"/>
        <v>0</v>
      </c>
      <c r="H269" s="55">
        <f t="shared" si="77"/>
        <v>25</v>
      </c>
      <c r="I269" s="55">
        <f t="shared" si="77"/>
        <v>0</v>
      </c>
      <c r="J269" s="55">
        <f t="shared" si="77"/>
        <v>0</v>
      </c>
      <c r="K269" s="55">
        <f t="shared" si="77"/>
        <v>0</v>
      </c>
      <c r="L269" s="55">
        <f t="shared" si="77"/>
        <v>1.5</v>
      </c>
      <c r="M269" s="48">
        <f t="shared" si="77"/>
        <v>0</v>
      </c>
    </row>
    <row r="270" spans="1:13" ht="15.75">
      <c r="A270" s="25"/>
      <c r="B270" s="9">
        <v>223</v>
      </c>
      <c r="C270" s="17" t="s">
        <v>7</v>
      </c>
      <c r="D270" s="55">
        <f aca="true" t="shared" si="78" ref="D270:M270">SUM(D15,D91,D182,D222)</f>
        <v>202</v>
      </c>
      <c r="E270" s="55">
        <f t="shared" si="78"/>
        <v>431</v>
      </c>
      <c r="F270" s="55">
        <f t="shared" si="78"/>
        <v>210</v>
      </c>
      <c r="G270" s="55">
        <f t="shared" si="78"/>
        <v>0</v>
      </c>
      <c r="H270" s="55">
        <f t="shared" si="78"/>
        <v>210</v>
      </c>
      <c r="I270" s="55">
        <f t="shared" si="78"/>
        <v>0</v>
      </c>
      <c r="J270" s="55">
        <f t="shared" si="78"/>
        <v>0</v>
      </c>
      <c r="K270" s="55">
        <f t="shared" si="78"/>
        <v>0</v>
      </c>
      <c r="L270" s="55">
        <f t="shared" si="78"/>
        <v>0</v>
      </c>
      <c r="M270" s="48">
        <f t="shared" si="78"/>
        <v>0</v>
      </c>
    </row>
    <row r="271" spans="1:13" ht="15.75">
      <c r="A271" s="25"/>
      <c r="B271" s="9">
        <v>224</v>
      </c>
      <c r="C271" s="17" t="s">
        <v>8</v>
      </c>
      <c r="D271" s="55">
        <f aca="true" t="shared" si="79" ref="D271:M271">SUM(D16,D92,D223,D122)</f>
        <v>0</v>
      </c>
      <c r="E271" s="55">
        <f t="shared" si="79"/>
        <v>3</v>
      </c>
      <c r="F271" s="55">
        <f t="shared" si="79"/>
        <v>3</v>
      </c>
      <c r="G271" s="55">
        <f t="shared" si="79"/>
        <v>0</v>
      </c>
      <c r="H271" s="55">
        <f t="shared" si="79"/>
        <v>3</v>
      </c>
      <c r="I271" s="55">
        <f t="shared" si="79"/>
        <v>0</v>
      </c>
      <c r="J271" s="55">
        <f t="shared" si="79"/>
        <v>0</v>
      </c>
      <c r="K271" s="55">
        <f t="shared" si="79"/>
        <v>0</v>
      </c>
      <c r="L271" s="55">
        <f t="shared" si="79"/>
        <v>0</v>
      </c>
      <c r="M271" s="48">
        <f t="shared" si="79"/>
        <v>0</v>
      </c>
    </row>
    <row r="272" spans="1:13" ht="15.75">
      <c r="A272" s="25"/>
      <c r="B272" s="9">
        <v>225</v>
      </c>
      <c r="C272" s="17" t="s">
        <v>9</v>
      </c>
      <c r="D272" s="55">
        <f aca="true" t="shared" si="80" ref="D272:M272">SUM(D17,D93,D103,D110,D142,D160,D164,D165,D172,D176,D183,D187,D191,D195,D200,D224,D124,D149,D150,D126,D225,D226,D125,)</f>
        <v>10</v>
      </c>
      <c r="E272" s="55">
        <f t="shared" si="80"/>
        <v>7164</v>
      </c>
      <c r="F272" s="55">
        <f t="shared" si="80"/>
        <v>436</v>
      </c>
      <c r="G272" s="55">
        <f t="shared" si="80"/>
        <v>0</v>
      </c>
      <c r="H272" s="55">
        <f t="shared" si="80"/>
        <v>436</v>
      </c>
      <c r="I272" s="55">
        <f t="shared" si="80"/>
        <v>0</v>
      </c>
      <c r="J272" s="55">
        <f t="shared" si="80"/>
        <v>0</v>
      </c>
      <c r="K272" s="55">
        <f t="shared" si="80"/>
        <v>0</v>
      </c>
      <c r="L272" s="55">
        <f t="shared" si="80"/>
        <v>0</v>
      </c>
      <c r="M272" s="48">
        <f t="shared" si="80"/>
        <v>0</v>
      </c>
    </row>
    <row r="273" spans="1:13" ht="15.75">
      <c r="A273" s="25"/>
      <c r="B273" s="9">
        <v>226</v>
      </c>
      <c r="C273" s="17" t="s">
        <v>10</v>
      </c>
      <c r="D273" s="55">
        <f aca="true" t="shared" si="81" ref="D273:M273">SUM(D18,D94,D104,D111,D136,D137,D143,D161,D166,D167,D173,D177,D184,D188,D192,D196,D201,D209,D227,D242,D249,D256,D127,D202,D229,D228,D151,D128)</f>
        <v>0</v>
      </c>
      <c r="E273" s="55">
        <f t="shared" si="81"/>
        <v>104</v>
      </c>
      <c r="F273" s="55">
        <f t="shared" si="81"/>
        <v>50</v>
      </c>
      <c r="G273" s="55">
        <f t="shared" si="81"/>
        <v>10</v>
      </c>
      <c r="H273" s="55">
        <f t="shared" si="81"/>
        <v>40</v>
      </c>
      <c r="I273" s="55">
        <f t="shared" si="81"/>
        <v>0</v>
      </c>
      <c r="J273" s="55">
        <f t="shared" si="81"/>
        <v>0</v>
      </c>
      <c r="K273" s="55">
        <f t="shared" si="81"/>
        <v>0</v>
      </c>
      <c r="L273" s="55">
        <f t="shared" si="81"/>
        <v>0</v>
      </c>
      <c r="M273" s="48">
        <f t="shared" si="81"/>
        <v>0</v>
      </c>
    </row>
    <row r="274" spans="1:13" ht="31.5" hidden="1">
      <c r="A274" s="25"/>
      <c r="B274" s="9">
        <v>231</v>
      </c>
      <c r="C274" s="17" t="s">
        <v>93</v>
      </c>
      <c r="D274" s="55">
        <f aca="true" t="shared" si="82" ref="D274:M274">D262</f>
        <v>0</v>
      </c>
      <c r="E274" s="55">
        <f t="shared" si="82"/>
        <v>0</v>
      </c>
      <c r="F274" s="55">
        <f t="shared" si="82"/>
        <v>0</v>
      </c>
      <c r="G274" s="55">
        <f t="shared" si="82"/>
        <v>0</v>
      </c>
      <c r="H274" s="55">
        <f t="shared" si="82"/>
        <v>0</v>
      </c>
      <c r="I274" s="55">
        <f t="shared" si="82"/>
        <v>0</v>
      </c>
      <c r="J274" s="55">
        <f t="shared" si="82"/>
        <v>0</v>
      </c>
      <c r="K274" s="55">
        <f t="shared" si="82"/>
        <v>0</v>
      </c>
      <c r="L274" s="55">
        <f t="shared" si="82"/>
        <v>0</v>
      </c>
      <c r="M274" s="48">
        <f t="shared" si="82"/>
        <v>0</v>
      </c>
    </row>
    <row r="275" spans="1:13" ht="31.5" hidden="1">
      <c r="A275" s="25"/>
      <c r="B275" s="9">
        <v>241</v>
      </c>
      <c r="C275" s="17" t="s">
        <v>57</v>
      </c>
      <c r="D275" s="55">
        <f aca="true" t="shared" si="83" ref="D275:M275">SUM(D144)</f>
        <v>0</v>
      </c>
      <c r="E275" s="55">
        <f t="shared" si="83"/>
        <v>0</v>
      </c>
      <c r="F275" s="55">
        <f t="shared" si="83"/>
        <v>0</v>
      </c>
      <c r="G275" s="55">
        <f t="shared" si="83"/>
        <v>0</v>
      </c>
      <c r="H275" s="55">
        <f t="shared" si="83"/>
        <v>0</v>
      </c>
      <c r="I275" s="55">
        <f t="shared" si="83"/>
        <v>0</v>
      </c>
      <c r="J275" s="55">
        <f t="shared" si="83"/>
        <v>0</v>
      </c>
      <c r="K275" s="55">
        <f t="shared" si="83"/>
        <v>0</v>
      </c>
      <c r="L275" s="55">
        <f t="shared" si="83"/>
        <v>0</v>
      </c>
      <c r="M275" s="48">
        <f t="shared" si="83"/>
        <v>0</v>
      </c>
    </row>
    <row r="276" spans="1:13" ht="31.5" hidden="1">
      <c r="A276" s="25"/>
      <c r="B276" s="9">
        <v>242</v>
      </c>
      <c r="C276" s="17" t="s">
        <v>58</v>
      </c>
      <c r="D276" s="55">
        <f aca="true" t="shared" si="84" ref="D276:M276">SUM(D145,D180)</f>
        <v>0</v>
      </c>
      <c r="E276" s="55">
        <f t="shared" si="84"/>
        <v>0</v>
      </c>
      <c r="F276" s="55">
        <f t="shared" si="84"/>
        <v>0</v>
      </c>
      <c r="G276" s="55">
        <f t="shared" si="84"/>
        <v>0</v>
      </c>
      <c r="H276" s="55">
        <f t="shared" si="84"/>
        <v>0</v>
      </c>
      <c r="I276" s="55">
        <f t="shared" si="84"/>
        <v>0</v>
      </c>
      <c r="J276" s="55">
        <f t="shared" si="84"/>
        <v>0</v>
      </c>
      <c r="K276" s="55">
        <f t="shared" si="84"/>
        <v>0</v>
      </c>
      <c r="L276" s="55">
        <f t="shared" si="84"/>
        <v>0</v>
      </c>
      <c r="M276" s="48">
        <f t="shared" si="84"/>
        <v>0</v>
      </c>
    </row>
    <row r="277" spans="1:13" ht="31.5">
      <c r="A277" s="25"/>
      <c r="B277" s="9">
        <v>251</v>
      </c>
      <c r="C277" s="17" t="s">
        <v>33</v>
      </c>
      <c r="D277" s="55">
        <f aca="true" t="shared" si="85" ref="D277:M277">SUM(D19,D138)</f>
        <v>0</v>
      </c>
      <c r="E277" s="55">
        <f t="shared" si="85"/>
        <v>703</v>
      </c>
      <c r="F277" s="55">
        <f t="shared" si="85"/>
        <v>0</v>
      </c>
      <c r="G277" s="55">
        <f t="shared" si="85"/>
        <v>0</v>
      </c>
      <c r="H277" s="55">
        <f t="shared" si="85"/>
        <v>0</v>
      </c>
      <c r="I277" s="55">
        <f t="shared" si="85"/>
        <v>0</v>
      </c>
      <c r="J277" s="55">
        <f t="shared" si="85"/>
        <v>0</v>
      </c>
      <c r="K277" s="55">
        <f t="shared" si="85"/>
        <v>0</v>
      </c>
      <c r="L277" s="55">
        <f t="shared" si="85"/>
        <v>0</v>
      </c>
      <c r="M277" s="48">
        <f t="shared" si="85"/>
        <v>0</v>
      </c>
    </row>
    <row r="278" spans="1:13" ht="47.25" hidden="1">
      <c r="A278" s="25"/>
      <c r="B278" s="9">
        <v>263</v>
      </c>
      <c r="C278" s="17" t="s">
        <v>87</v>
      </c>
      <c r="D278" s="55">
        <f aca="true" t="shared" si="86" ref="D278:M278">SUM(D243)</f>
        <v>0</v>
      </c>
      <c r="E278" s="55">
        <f t="shared" si="86"/>
        <v>0</v>
      </c>
      <c r="F278" s="55">
        <f t="shared" si="86"/>
        <v>0</v>
      </c>
      <c r="G278" s="55">
        <f t="shared" si="86"/>
        <v>0</v>
      </c>
      <c r="H278" s="55">
        <f t="shared" si="86"/>
        <v>0</v>
      </c>
      <c r="I278" s="55">
        <f t="shared" si="86"/>
        <v>0</v>
      </c>
      <c r="J278" s="55">
        <f t="shared" si="86"/>
        <v>0</v>
      </c>
      <c r="K278" s="55">
        <f t="shared" si="86"/>
        <v>0</v>
      </c>
      <c r="L278" s="55">
        <f t="shared" si="86"/>
        <v>0</v>
      </c>
      <c r="M278" s="48">
        <f t="shared" si="86"/>
        <v>0</v>
      </c>
    </row>
    <row r="279" spans="1:13" ht="15.75">
      <c r="A279" s="25"/>
      <c r="B279" s="9">
        <v>290</v>
      </c>
      <c r="C279" s="17" t="s">
        <v>11</v>
      </c>
      <c r="D279" s="55">
        <f aca="true" t="shared" si="87" ref="D279:M279">SUM(D20,D95,D146,D203,D210,D230,D244,D250,D257,D153,D154,D129,D130)</f>
        <v>4</v>
      </c>
      <c r="E279" s="55">
        <f t="shared" si="87"/>
        <v>173</v>
      </c>
      <c r="F279" s="55">
        <f t="shared" si="87"/>
        <v>174</v>
      </c>
      <c r="G279" s="55">
        <f t="shared" si="87"/>
        <v>24</v>
      </c>
      <c r="H279" s="55">
        <f t="shared" si="87"/>
        <v>150</v>
      </c>
      <c r="I279" s="55">
        <f t="shared" si="87"/>
        <v>0</v>
      </c>
      <c r="J279" s="55">
        <f t="shared" si="87"/>
        <v>0</v>
      </c>
      <c r="K279" s="55">
        <f t="shared" si="87"/>
        <v>0</v>
      </c>
      <c r="L279" s="55">
        <f t="shared" si="87"/>
        <v>0</v>
      </c>
      <c r="M279" s="48">
        <f t="shared" si="87"/>
        <v>0</v>
      </c>
    </row>
    <row r="280" spans="1:13" ht="15.75">
      <c r="A280" s="25"/>
      <c r="B280" s="9">
        <v>310</v>
      </c>
      <c r="C280" s="17" t="s">
        <v>13</v>
      </c>
      <c r="D280" s="55">
        <f aca="true" t="shared" si="88" ref="D280:M280">SUM(D22,D97,D106,D113,D147,D162,D168,D169,D174,D178,D185,D189,D193,D197,D204,D211,D232,D245,D251,D258,D233,D234,D155,D156,D132,D131)</f>
        <v>0</v>
      </c>
      <c r="E280" s="55">
        <f t="shared" si="88"/>
        <v>14048</v>
      </c>
      <c r="F280" s="55">
        <f t="shared" si="88"/>
        <v>190</v>
      </c>
      <c r="G280" s="55">
        <f t="shared" si="88"/>
        <v>0</v>
      </c>
      <c r="H280" s="55">
        <f t="shared" si="88"/>
        <v>190</v>
      </c>
      <c r="I280" s="55">
        <f t="shared" si="88"/>
        <v>0</v>
      </c>
      <c r="J280" s="55">
        <f t="shared" si="88"/>
        <v>0</v>
      </c>
      <c r="K280" s="55">
        <f t="shared" si="88"/>
        <v>0</v>
      </c>
      <c r="L280" s="55">
        <f t="shared" si="88"/>
        <v>0</v>
      </c>
      <c r="M280" s="48">
        <f t="shared" si="88"/>
        <v>0</v>
      </c>
    </row>
    <row r="281" spans="1:13" ht="31.5">
      <c r="A281" s="25"/>
      <c r="B281" s="9">
        <v>340</v>
      </c>
      <c r="C281" s="17" t="s">
        <v>14</v>
      </c>
      <c r="D281" s="55">
        <f>SUM(D23,D98,D107,D114,D120,D148,D163,D171,D170,D175,D179,D186,D190,D194,D198,D205,D212,D235,D246,D252,D259,D236,D237,D157,D158,D133,D134)</f>
        <v>0</v>
      </c>
      <c r="E281" s="55">
        <f>SUM(E23,E98,E107,E114,E120,E148,E163,E171,E170,E175,E179,E186,E190,E194,E198,E205,E212,E235,E246,E252,E259,E236,E237,E157,E158,E133,E134)</f>
        <v>339</v>
      </c>
      <c r="F281" s="55">
        <f>SUM(F23,F98,F107,F114,F120,F148,F163,F171,F170,F175,F179,F186,F190,F194,F198,F205,F212,F235,F246,F252,F259,F236,F237,F157,F158,F133,F134)</f>
        <v>199.5</v>
      </c>
      <c r="G281" s="55">
        <f>SUM(G23,G98,G107,G114,G120,G148,G163,G171,G170,G175,G179,G186,G190,G194,G198,G205,G212,G235,G246,G252,G259,G236,G237,G157,G158,G133,G134,G72)</f>
        <v>98</v>
      </c>
      <c r="H281" s="55">
        <f aca="true" t="shared" si="89" ref="H281:M281">SUM(H23,H98,H107,H114,H120,H148,H163,H171,H170,H175,H179,H186,H190,H194,H198,H205,H212,H235,H246,H252,H259,H236,H237,H157,H158,H133,H134)</f>
        <v>97</v>
      </c>
      <c r="I281" s="55">
        <f t="shared" si="89"/>
        <v>0</v>
      </c>
      <c r="J281" s="55">
        <f t="shared" si="89"/>
        <v>0</v>
      </c>
      <c r="K281" s="55">
        <f t="shared" si="89"/>
        <v>0</v>
      </c>
      <c r="L281" s="55">
        <f t="shared" si="89"/>
        <v>1</v>
      </c>
      <c r="M281" s="48">
        <f t="shared" si="89"/>
        <v>3.5</v>
      </c>
    </row>
    <row r="282" spans="1:13" s="39" customFormat="1" ht="19.5" thickBot="1">
      <c r="A282" s="40"/>
      <c r="B282" s="41"/>
      <c r="C282" s="42" t="s">
        <v>30</v>
      </c>
      <c r="D282" s="63">
        <f aca="true" t="shared" si="90" ref="D282:M282">SUM(D265:D281)</f>
        <v>4976</v>
      </c>
      <c r="E282" s="63">
        <f t="shared" si="90"/>
        <v>30188</v>
      </c>
      <c r="F282" s="63">
        <f t="shared" si="90"/>
        <v>7792</v>
      </c>
      <c r="G282" s="63">
        <f t="shared" si="90"/>
        <v>603</v>
      </c>
      <c r="H282" s="63">
        <f t="shared" si="90"/>
        <v>2337</v>
      </c>
      <c r="I282" s="63">
        <f t="shared" si="90"/>
        <v>1200</v>
      </c>
      <c r="J282" s="63">
        <f t="shared" si="90"/>
        <v>3449.2</v>
      </c>
      <c r="K282" s="63">
        <f t="shared" si="90"/>
        <v>22.1</v>
      </c>
      <c r="L282" s="63">
        <f t="shared" si="90"/>
        <v>105.7</v>
      </c>
      <c r="M282" s="64">
        <f t="shared" si="90"/>
        <v>75</v>
      </c>
    </row>
    <row r="284" spans="1:13" s="75" customFormat="1" ht="18.75">
      <c r="A284" s="97" t="s">
        <v>115</v>
      </c>
      <c r="B284" s="97"/>
      <c r="C284" s="97"/>
      <c r="D284" s="97"/>
      <c r="E284" s="81"/>
      <c r="F284" s="81">
        <f>SUM(G284:M284)</f>
        <v>411</v>
      </c>
      <c r="G284" s="75">
        <f aca="true" t="shared" si="91" ref="G284:M284">G4-G282</f>
        <v>411</v>
      </c>
      <c r="H284" s="75">
        <f t="shared" si="91"/>
        <v>0</v>
      </c>
      <c r="I284" s="75">
        <f t="shared" si="91"/>
        <v>0</v>
      </c>
      <c r="J284" s="75">
        <f t="shared" si="91"/>
        <v>0</v>
      </c>
      <c r="K284" s="75">
        <f t="shared" si="91"/>
        <v>0</v>
      </c>
      <c r="L284" s="75">
        <f t="shared" si="91"/>
        <v>0</v>
      </c>
      <c r="M284" s="75">
        <f t="shared" si="91"/>
        <v>0</v>
      </c>
    </row>
    <row r="288" spans="3:7" ht="12.75">
      <c r="C288" s="1" t="s">
        <v>120</v>
      </c>
      <c r="F288" s="1">
        <v>7792</v>
      </c>
      <c r="G288" s="1">
        <v>411</v>
      </c>
    </row>
    <row r="291" ht="12.75">
      <c r="F291" s="1">
        <v>8203</v>
      </c>
    </row>
  </sheetData>
  <sheetProtection password="CF5E" sheet="1" objects="1" scenarios="1" formatRows="0"/>
  <protectedRanges>
    <protectedRange password="CF5E" sqref="D26:E28 D30:E36 D38:E39 G26:M28 G30:M36 G38:M39 D42:E44 G42:M44 D46:E52 G46:M52 D54:E55 G54:M55 D58:E60 G58:M60 D62:E69 G62:M69 D71:E72 G71:M72 D74:E74 G74:M74 D76:E81" name="Диапазон1"/>
    <protectedRange password="CF5E" sqref="G76:M81 D85:E87 G85:M87 D89:E92 G89:M92 D98:E98 G98:M98 D103:E104 G103:M104 D106:E107 G106:M107 D110:E111 G110:M111 D113:E114 G113:M114 D118:E120 G118:M120 D122:E122 G122:M122 D124:E134 G124:M134 D136:E138 G136:M138 D143" name="Диапазон2"/>
    <protectedRange password="CF5E" sqref="G124:M133 D136:E138 G136:M138 D142:E158 G142:M158 D160:E180 G160:M180 D182:E205 G182:M205 D208:E212 G208:M212 D216:E218 G216:M218 D220:E230 G220:M230 D232:E237 G232:M237 D241:E246 G241:M246 D248:E252 G248:M252 D255:E259 G255:M259 D262:E262 G262:M262" name="Диапазон3"/>
  </protectedRanges>
  <mergeCells count="27">
    <mergeCell ref="A4:E4"/>
    <mergeCell ref="A284:D284"/>
    <mergeCell ref="A213:C213"/>
    <mergeCell ref="B141:C141"/>
    <mergeCell ref="B117:C117"/>
    <mergeCell ref="B135:C135"/>
    <mergeCell ref="B159:C159"/>
    <mergeCell ref="B181:C181"/>
    <mergeCell ref="A139:C139"/>
    <mergeCell ref="B121:C121"/>
    <mergeCell ref="A2:M2"/>
    <mergeCell ref="A261:C261"/>
    <mergeCell ref="B240:C240"/>
    <mergeCell ref="B247:C247"/>
    <mergeCell ref="A214:C214"/>
    <mergeCell ref="A238:C238"/>
    <mergeCell ref="A253:C253"/>
    <mergeCell ref="A206:C206"/>
    <mergeCell ref="A116:C116"/>
    <mergeCell ref="A115:C115"/>
    <mergeCell ref="B123:C123"/>
    <mergeCell ref="B101:C101"/>
    <mergeCell ref="B108:C108"/>
    <mergeCell ref="A6:C6"/>
    <mergeCell ref="A82:C82"/>
    <mergeCell ref="A100:C100"/>
    <mergeCell ref="A99:C99"/>
  </mergeCells>
  <printOptions/>
  <pageMargins left="0.3937007874015748" right="0.3937007874015748" top="0.3937007874015748" bottom="0.3937007874015748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2012-12-21T08:19:41Z</cp:lastPrinted>
  <dcterms:created xsi:type="dcterms:W3CDTF">2007-10-26T05:01:23Z</dcterms:created>
  <dcterms:modified xsi:type="dcterms:W3CDTF">2012-12-24T01:44:24Z</dcterms:modified>
  <cp:category/>
  <cp:version/>
  <cp:contentType/>
  <cp:contentStatus/>
</cp:coreProperties>
</file>