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Шестаки" sheetId="4" r:id="rId1"/>
  </sheets>
  <definedNames>
    <definedName name="_xlnm.Print_Area" localSheetId="0">Шестаки!$A$1:$F$69</definedName>
  </definedNames>
  <calcPr calcId="125725"/>
</workbook>
</file>

<file path=xl/calcChain.xml><?xml version="1.0" encoding="utf-8"?>
<calcChain xmlns="http://schemas.openxmlformats.org/spreadsheetml/2006/main">
  <c r="F35" i="4"/>
  <c r="D66"/>
  <c r="F66"/>
  <c r="D9"/>
  <c r="E9"/>
  <c r="D8"/>
  <c r="F8"/>
  <c r="E10"/>
  <c r="E11"/>
  <c r="E12"/>
  <c r="C13"/>
  <c r="D14"/>
  <c r="D13"/>
  <c r="E14"/>
  <c r="F13"/>
  <c r="E15"/>
  <c r="E16"/>
  <c r="E17"/>
  <c r="E18"/>
  <c r="C19"/>
  <c r="D20"/>
  <c r="E20" s="1"/>
  <c r="F19"/>
  <c r="E21"/>
  <c r="D22"/>
  <c r="E22" s="1"/>
  <c r="E23"/>
  <c r="E24"/>
  <c r="C25"/>
  <c r="D26"/>
  <c r="D25"/>
  <c r="F25"/>
  <c r="E27"/>
  <c r="E28"/>
  <c r="D30"/>
  <c r="E30" s="1"/>
  <c r="F29"/>
  <c r="E31"/>
  <c r="E32"/>
  <c r="D33"/>
  <c r="E33"/>
  <c r="E34"/>
  <c r="C35"/>
  <c r="D36"/>
  <c r="D35"/>
  <c r="E37"/>
  <c r="C38"/>
  <c r="F38"/>
  <c r="E39"/>
  <c r="D40"/>
  <c r="E40"/>
  <c r="C42"/>
  <c r="E42"/>
  <c r="E43"/>
  <c r="E44"/>
  <c r="E45"/>
  <c r="E46"/>
  <c r="C47"/>
  <c r="D47"/>
  <c r="F47"/>
  <c r="E48"/>
  <c r="E49"/>
  <c r="D53"/>
  <c r="D52" s="1"/>
  <c r="F53"/>
  <c r="F52" s="1"/>
  <c r="C53"/>
  <c r="C56"/>
  <c r="D56"/>
  <c r="D55" s="1"/>
  <c r="F56"/>
  <c r="F55" s="1"/>
  <c r="E57"/>
  <c r="C59"/>
  <c r="D59"/>
  <c r="F59"/>
  <c r="E60"/>
  <c r="D61"/>
  <c r="D58"/>
  <c r="F61"/>
  <c r="E62"/>
  <c r="C64"/>
  <c r="E64"/>
  <c r="E65"/>
  <c r="C66"/>
  <c r="E67"/>
  <c r="E68"/>
  <c r="F7"/>
  <c r="D29"/>
  <c r="D19"/>
  <c r="E19"/>
  <c r="E36"/>
  <c r="E47"/>
  <c r="E66"/>
  <c r="F58"/>
  <c r="C63"/>
  <c r="E56"/>
  <c r="E38"/>
  <c r="E53"/>
  <c r="C52"/>
  <c r="E52" s="1"/>
  <c r="E25"/>
  <c r="E35"/>
  <c r="E13"/>
  <c r="C61"/>
  <c r="E61" s="1"/>
  <c r="E59"/>
  <c r="C29"/>
  <c r="E26"/>
  <c r="C8"/>
  <c r="C55"/>
  <c r="E55" s="1"/>
  <c r="D38"/>
  <c r="E29"/>
  <c r="D7"/>
  <c r="E7" s="1"/>
  <c r="E63"/>
  <c r="E8"/>
  <c r="C7"/>
  <c r="F51" l="1"/>
  <c r="F50" s="1"/>
  <c r="F69" s="1"/>
  <c r="D51"/>
  <c r="D50" s="1"/>
  <c r="D69" s="1"/>
  <c r="C58"/>
  <c r="C51" l="1"/>
  <c r="E58"/>
  <c r="C50" l="1"/>
  <c r="E51"/>
  <c r="E50" l="1"/>
  <c r="C69"/>
  <c r="E69" s="1"/>
</calcChain>
</file>

<file path=xl/comments1.xml><?xml version="1.0" encoding="utf-8"?>
<comments xmlns="http://schemas.openxmlformats.org/spreadsheetml/2006/main">
  <authors>
    <author>Автор</author>
  </authors>
  <commentList>
    <comment ref="B3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<sst xmlns="http://schemas.openxmlformats.org/spreadsheetml/2006/main" count="130" uniqueCount="129">
  <si>
    <t>ВСЕГО ДОХОДОВ</t>
  </si>
  <si>
    <t>Прочие безвозмездные поступления</t>
  </si>
  <si>
    <t>2 02 04999 10 0000 151</t>
  </si>
  <si>
    <t>Прочие межбюджетные трансферты, передаваемые бюджетам поселений</t>
  </si>
  <si>
    <t>2 02 04999 00 0000 151</t>
  </si>
  <si>
    <t>Прочие межбюджетные трансферты, передаваемые бюджетам</t>
  </si>
  <si>
    <t>2 02 04000 00 0000 151</t>
  </si>
  <si>
    <t>Иные межбюджетные трансферты</t>
  </si>
  <si>
    <t>Субвенции бюджетам городских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</si>
  <si>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</si>
  <si>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</si>
  <si>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учёта на территориях, где отсутствуют военные комиссариаты</t>
  </si>
  <si>
    <t>Дотации бюджетам городских поселений на выравнивание бюджетной обеспеченности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</si>
  <si>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</si>
  <si>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</si>
  <si>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</si>
  <si>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00011900000000000151</t>
  </si>
  <si>
    <t>ВОЗВРАТ ОСТАТКОВ СУБСИДИЙ И СУБВЕНЦИЙ ПРОШЛЫХ ЛЕТ</t>
  </si>
  <si>
    <t>00011690050100000140</t>
  </si>
  <si>
    <t>Прочие поступления от денежных взысканий (штрафов) и иных сумм в возмещение ущерба, зачисляемые в бюджеты поселений</t>
  </si>
  <si>
    <t>00011690000000000000</t>
  </si>
  <si>
    <t>Прочие поступления от денежных взысканий (штрафов) и иных сумм в возмещение ущерба, зачисляемые в местные бюджеты</t>
  </si>
  <si>
    <t>00011633050100000140</t>
  </si>
  <si>
    <t>Денежные взыскания (штрафы) за нарушение законодательства Российской Федерации о
 размещении заказов на поставки товаров, выполнение работ, оказание услуг для нужд поселений</t>
  </si>
  <si>
    <t>00011633000000000140</t>
  </si>
  <si>
    <t>Денежные взыскания (штрафы) за нарушение законодательства Российской Федерации о 
размещении заказов на поставки товаров, выполнение работ, оказание услуг</t>
  </si>
  <si>
    <t>00011600000000000000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</si>
  <si>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</si>
  <si>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</si>
  <si>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</si>
  <si>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</si>
  <si>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</si>
  <si>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</si>
  <si>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903 1 11 09045 13 0000 120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</si>
  <si>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</si>
  <si>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</si>
  <si>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</si>
  <si>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966 1 11 05013 13 0000 120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</si>
  <si>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</si>
  <si>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903 1 11 05013 13 0000 120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</si>
  <si>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</si>
  <si>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</si>
  <si>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</si>
  <si>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00010900000000000000</t>
  </si>
  <si>
    <t>ЗАДОЛЖЕННОСТЬ И ПЕРЕРАСЧЕТЫ ПО ОТМЕНЕННЫМ НАЛОГАМ, СБОРАМ И ИНЫМ ОБЯЗАТЕЛЬНЫМ ПЛАТЕЖАМ</t>
  </si>
  <si>
    <t>903 1 08 04020 01 0000 110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</si>
  <si>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</si>
  <si>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</si>
  <si>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</si>
  <si>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000 1 08 00000 00 0000 000</t>
  </si>
  <si>
    <t>ГОСУДАРСТВЕННАЯ ПОШЛИНА</t>
  </si>
  <si>
    <t>182 1 06 06043 13 0000 110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</si>
  <si>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</si>
  <si>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182 1 06 06033 13 0000 110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</si>
  <si>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</si>
  <si>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</si>
  <si>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</si>
  <si>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</si>
  <si>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</si>
  <si>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000 1 06 00000 00 0000 000</t>
  </si>
  <si>
    <t>НАЛОГИ НА ИМУЩЕСТВО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</si>
  <si>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</si>
  <si>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</si>
  <si>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</si>
  <si>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</si>
  <si>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</si>
  <si>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</si>
  <si>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</si>
  <si>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</si>
  <si>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</si>
  <si>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</si>
  <si>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</si>
  <si>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</si>
  <si>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</si>
  <si>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</si>
  <si>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</si>
  <si>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кабинетов</t>
  </si>
  <si>
    <t>182 1 01 02010 01 0000 110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</si>
  <si>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</si>
  <si>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</si>
  <si>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</si>
  <si>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</si>
  <si>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</si>
  <si>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</si>
  <si>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</si>
  <si>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</si>
  <si>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тыс. руб.</t>
  </si>
  <si>
    <t>000 2 00 00000 00 0000 000</t>
  </si>
  <si>
    <t>000 2 02 00000 00 0000 000</t>
  </si>
  <si>
    <t>План на 2017 год</t>
  </si>
  <si>
    <t>000 2 02 15001 00 0000 151</t>
  </si>
  <si>
    <t>000 2 02 30000 00 0000 151</t>
  </si>
  <si>
    <t>000 2 02 35118 00 0000 151</t>
  </si>
  <si>
    <t>000 2 02 30024 00 0000 151</t>
  </si>
  <si>
    <t>903 2 02 15001 13 0000 151</t>
  </si>
  <si>
    <t>903 2 02 35118 13 0000 151</t>
  </si>
  <si>
    <t>903 2 02 30024 13 0000 151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</si>
  <si>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</si>
  <si>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</si>
  <si>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</si>
  <si>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</si>
  <si>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000 2 02 10000 00 0000 151</t>
  </si>
  <si>
    <t>000 1 06 01000 00 0000 110</t>
  </si>
  <si>
    <t>000 1 06 06000 00 0000 110</t>
  </si>
  <si>
    <t>000 1 01 02000 01 0000 110</t>
  </si>
  <si>
    <t>Внесение изменений</t>
  </si>
  <si>
    <t>Уточненный план 2017 год</t>
  </si>
  <si>
    <t xml:space="preserve">         Невыясненные поступления, зачисляемые в бюджеты поселений</t>
  </si>
  <si>
    <t xml:space="preserve">         ПРОЧИЕ НЕНАЛОГОВЫЕ ДОХОДЫ</t>
  </si>
  <si>
    <t>000 1 17 00000 00 0000 000</t>
  </si>
  <si>
    <t>Субсидии бюджетам бюджетной системы Российской Федерации (межбюджетные субсидии)</t>
  </si>
  <si>
    <t>000 2 02 20000 00 0000 151</t>
  </si>
  <si>
    <t xml:space="preserve">Доходы от оказания платных услуг (работ)    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</si>
  <si>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</si>
  <si>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</si>
  <si>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земельных участков, находящихся в государственной и муниципальной собственности</t>
  </si>
  <si>
    <t>000 1 17 01050 13 0000 180</t>
  </si>
  <si>
    <t>000 2 07 00000 00 0000 180</t>
  </si>
  <si>
    <t>903 2 07 05030 13 0000 180</t>
  </si>
  <si>
    <t>Прочие безвозмездные поступления в бюджеты городских поселений</t>
  </si>
  <si>
    <t>ПРОГНОЗИРУЕМЫЕ ДОХОДЫ 
ШЕСТАКОВСКОГО МУНИЦИПАЛЬНОГО ОБРАЗОВАНИЯ
НА 2017 ГОД</t>
  </si>
  <si>
    <t xml:space="preserve">Прочие субсидии </t>
  </si>
  <si>
    <t>000 2 02 29999 00 0000 151</t>
  </si>
  <si>
    <t>903 2 02 29999 13 0000 151</t>
  </si>
  <si>
    <t>Прочие субсидии бюджетам городских поселений</t>
  </si>
  <si>
    <t>Исполнение на 01.11.2017 года</t>
  </si>
  <si>
    <t>Прочие доходы от компенсации затрат бюджетов городских поселений</t>
  </si>
  <si>
    <t>000 1 13 02000 00 0000 130</t>
  </si>
  <si>
    <t>Приложение № 1 
к решению Думы Шестаковского городского поселения Нижнеилимского района " О внесении изменений в Решение Думы Шестаковского городского поселения Нижнеилимского района "О бюджете Шестаковского муниципального образования на 2017 год и на плановый период 2018 и 2019 годов "от 27.12.2016 г. № 159"
от "30" ноября 2017 года № 6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</si>
</sst>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#,##0.0"/>
    <numFmt numFmtId="166" formatCode="0.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</cellStyleXfs>
  <cellXfs count="116">
    <xf numFmtId="0" fontId="0" fillId="0" borderId="0" xfId="0"/>
    <xf numFmtId="0" fontId="2" fillId="2" borderId="1" xfId="4" applyNumberFormat="1" applyFont="1" applyFill="1" applyBorder="1" applyAlignment="1" applyProtection="1">
      <alignment horizontal="right" vertical="center"/>
      <protection hidden="1"/>
    </xf>
    <xf numFmtId="0" fontId="2" fillId="2" borderId="1" xfId="4" applyNumberFormat="1" applyFont="1" applyFill="1" applyBorder="1" applyAlignment="1" applyProtection="1">
      <alignment vertical="center"/>
      <protection hidden="1"/>
    </xf>
    <xf numFmtId="49" fontId="5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vertical="center" wrapText="1"/>
    </xf>
    <xf numFmtId="49" fontId="3" fillId="0" borderId="1" xfId="1" applyNumberFormat="1" applyFont="1" applyBorder="1" applyAlignment="1">
      <alignment horizontal="left" vertical="center" wrapText="1" indent="2"/>
    </xf>
    <xf numFmtId="49" fontId="3" fillId="0" borderId="1" xfId="1" applyNumberFormat="1" applyFont="1" applyBorder="1" applyAlignment="1">
      <alignment horizontal="left" vertical="center" wrapText="1" indent="3"/>
    </xf>
    <xf numFmtId="49" fontId="7" fillId="0" borderId="1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left" vertical="center" wrapText="1" indent="2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left" vertical="center" wrapText="1" indent="1"/>
    </xf>
    <xf numFmtId="0" fontId="8" fillId="0" borderId="1" xfId="1" applyFont="1" applyBorder="1" applyAlignment="1">
      <alignment horizontal="left" vertical="center" wrapText="1" indent="3"/>
    </xf>
    <xf numFmtId="0" fontId="6" fillId="0" borderId="1" xfId="1" applyFont="1" applyFill="1" applyBorder="1" applyAlignment="1">
      <alignment horizontal="left" vertical="center" wrapText="1" indent="2"/>
    </xf>
    <xf numFmtId="0" fontId="6" fillId="3" borderId="1" xfId="1" applyFont="1" applyFill="1" applyBorder="1" applyAlignment="1">
      <alignment horizontal="left" vertical="center" wrapText="1" indent="1"/>
    </xf>
    <xf numFmtId="0" fontId="6" fillId="0" borderId="1" xfId="5" applyNumberFormat="1" applyFont="1" applyFill="1" applyBorder="1" applyAlignment="1" applyProtection="1">
      <alignment horizontal="left" vertical="center" wrapText="1" indent="2"/>
      <protection hidden="1"/>
    </xf>
    <xf numFmtId="0" fontId="6" fillId="3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3" borderId="1" xfId="1" applyFont="1" applyFill="1" applyBorder="1" applyAlignment="1">
      <alignment vertical="center" wrapText="1"/>
    </xf>
    <xf numFmtId="0" fontId="2" fillId="2" borderId="1" xfId="4" applyNumberFormat="1" applyFont="1" applyFill="1" applyBorder="1" applyAlignment="1" applyProtection="1">
      <alignment horizontal="left" vertical="center" wrapText="1"/>
      <protection hidden="1"/>
    </xf>
    <xf numFmtId="49" fontId="7" fillId="4" borderId="1" xfId="10" applyNumberFormat="1" applyFont="1" applyFill="1" applyBorder="1" applyAlignment="1" applyProtection="1">
      <alignment horizontal="center" vertical="center"/>
      <protection hidden="1"/>
    </xf>
    <xf numFmtId="0" fontId="6" fillId="4" borderId="1" xfId="10" applyNumberFormat="1" applyFont="1" applyFill="1" applyBorder="1" applyAlignment="1" applyProtection="1">
      <alignment horizontal="left" vertical="center" wrapText="1"/>
      <protection hidden="1"/>
    </xf>
    <xf numFmtId="49" fontId="5" fillId="0" borderId="1" xfId="12" applyNumberFormat="1" applyFont="1" applyFill="1" applyBorder="1" applyAlignment="1">
      <alignment horizontal="center" vertical="center"/>
    </xf>
    <xf numFmtId="0" fontId="5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4" applyNumberFormat="1" applyFont="1" applyFill="1" applyBorder="1" applyAlignment="1" applyProtection="1">
      <alignment horizontal="left" vertical="center" wrapText="1"/>
      <protection hidden="1"/>
    </xf>
    <xf numFmtId="49" fontId="10" fillId="0" borderId="1" xfId="1" applyNumberFormat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0" fontId="3" fillId="0" borderId="1" xfId="1" applyFont="1" applyBorder="1" applyAlignment="1" applyProtection="1">
      <alignment horizontal="left" vertical="center" wrapText="1" indent="3"/>
      <protection locked="0"/>
    </xf>
    <xf numFmtId="0" fontId="6" fillId="3" borderId="1" xfId="13" applyNumberFormat="1" applyFont="1" applyFill="1" applyBorder="1" applyAlignment="1">
      <alignment horizontal="left" vertical="center" wrapText="1" indent="1"/>
    </xf>
    <xf numFmtId="0" fontId="5" fillId="0" borderId="0" xfId="4" applyFont="1" applyAlignment="1">
      <alignment vertical="center"/>
    </xf>
    <xf numFmtId="0" fontId="6" fillId="3" borderId="1" xfId="11" applyNumberFormat="1" applyFont="1" applyFill="1" applyBorder="1" applyAlignment="1" applyProtection="1">
      <alignment horizontal="left" vertical="center" wrapText="1" indent="1"/>
      <protection hidden="1"/>
    </xf>
    <xf numFmtId="49" fontId="7" fillId="4" borderId="1" xfId="7" applyNumberFormat="1" applyFont="1" applyFill="1" applyBorder="1" applyAlignment="1" applyProtection="1">
      <alignment horizontal="center" vertical="center" wrapText="1"/>
      <protection hidden="1"/>
    </xf>
    <xf numFmtId="0" fontId="6" fillId="4" borderId="1" xfId="12" applyFont="1" applyFill="1" applyBorder="1" applyAlignment="1">
      <alignment vertical="center" wrapText="1"/>
    </xf>
    <xf numFmtId="49" fontId="5" fillId="0" borderId="1" xfId="13" applyNumberFormat="1" applyFont="1" applyBorder="1" applyAlignment="1">
      <alignment horizontal="center" vertical="center"/>
    </xf>
    <xf numFmtId="0" fontId="3" fillId="0" borderId="1" xfId="13" applyFont="1" applyBorder="1" applyAlignment="1">
      <alignment horizontal="left" vertical="center" wrapText="1" indent="3"/>
    </xf>
    <xf numFmtId="0" fontId="6" fillId="3" borderId="1" xfId="13" applyFont="1" applyFill="1" applyBorder="1" applyAlignment="1">
      <alignment horizontal="left" vertical="center" indent="1"/>
    </xf>
    <xf numFmtId="0" fontId="6" fillId="3" borderId="1" xfId="4" applyNumberFormat="1" applyFont="1" applyFill="1" applyBorder="1" applyAlignment="1" applyProtection="1">
      <alignment horizontal="left" vertical="center" wrapText="1" indent="1"/>
      <protection hidden="1"/>
    </xf>
    <xf numFmtId="49" fontId="5" fillId="0" borderId="1" xfId="14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wrapText="1" indent="3"/>
    </xf>
    <xf numFmtId="49" fontId="6" fillId="3" borderId="1" xfId="14" applyNumberFormat="1" applyFont="1" applyFill="1" applyBorder="1" applyAlignment="1">
      <alignment horizontal="left" vertical="center" wrapText="1" indent="1"/>
    </xf>
    <xf numFmtId="0" fontId="2" fillId="2" borderId="1" xfId="5" applyNumberFormat="1" applyFont="1" applyFill="1" applyBorder="1" applyAlignment="1" applyProtection="1">
      <alignment horizontal="left" vertical="center" wrapText="1"/>
      <protection hidden="1"/>
    </xf>
    <xf numFmtId="0" fontId="3" fillId="0" borderId="0" xfId="4" applyFont="1" applyAlignment="1">
      <alignment vertical="center"/>
    </xf>
    <xf numFmtId="0" fontId="13" fillId="0" borderId="0" xfId="2" applyNumberFormat="1" applyFont="1" applyFill="1" applyAlignment="1" applyProtection="1">
      <alignment horizontal="center" vertical="center" wrapText="1"/>
      <protection hidden="1"/>
    </xf>
    <xf numFmtId="0" fontId="7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7" fillId="3" borderId="1" xfId="4" applyNumberFormat="1" applyFont="1" applyFill="1" applyBorder="1" applyAlignment="1" applyProtection="1">
      <alignment horizontal="center" vertical="center" wrapText="1"/>
      <protection hidden="1"/>
    </xf>
    <xf numFmtId="49" fontId="7" fillId="3" borderId="1" xfId="14" applyNumberFormat="1" applyFont="1" applyFill="1" applyBorder="1" applyAlignment="1">
      <alignment horizontal="center" vertical="center" wrapText="1"/>
    </xf>
    <xf numFmtId="49" fontId="7" fillId="3" borderId="1" xfId="13" applyNumberFormat="1" applyFont="1" applyFill="1" applyBorder="1" applyAlignment="1">
      <alignment horizontal="center" vertical="center"/>
    </xf>
    <xf numFmtId="0" fontId="7" fillId="3" borderId="1" xfId="11" applyNumberFormat="1" applyFont="1" applyFill="1" applyBorder="1" applyAlignment="1" applyProtection="1">
      <alignment horizontal="center" vertical="center" wrapText="1"/>
      <protection hidden="1"/>
    </xf>
    <xf numFmtId="49" fontId="7" fillId="3" borderId="1" xfId="7" applyNumberFormat="1" applyFont="1" applyFill="1" applyBorder="1" applyAlignment="1" applyProtection="1">
      <alignment horizontal="center" vertical="center" wrapText="1"/>
      <protection hidden="1"/>
    </xf>
    <xf numFmtId="0" fontId="7" fillId="3" borderId="1" xfId="13" applyNumberFormat="1" applyFont="1" applyFill="1" applyBorder="1" applyAlignment="1">
      <alignment horizontal="center" vertical="center"/>
    </xf>
    <xf numFmtId="0" fontId="7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3" borderId="1" xfId="5" applyNumberFormat="1" applyFont="1" applyFill="1" applyBorder="1" applyAlignment="1" applyProtection="1">
      <alignment horizontal="center" vertical="center" wrapText="1"/>
      <protection hidden="1"/>
    </xf>
    <xf numFmtId="1" fontId="7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3" fillId="5" borderId="1" xfId="3" applyNumberFormat="1" applyFont="1" applyFill="1" applyBorder="1" applyAlignment="1" applyProtection="1">
      <alignment horizontal="left" vertical="center" wrapText="1" indent="2"/>
      <protection hidden="1"/>
    </xf>
    <xf numFmtId="0" fontId="5" fillId="0" borderId="1" xfId="3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Border="1" applyAlignment="1">
      <alignment horizontal="left" vertical="center" indent="2"/>
    </xf>
    <xf numFmtId="49" fontId="5" fillId="5" borderId="1" xfId="14" applyNumberFormat="1" applyFont="1" applyFill="1" applyBorder="1" applyAlignment="1">
      <alignment horizontal="center" vertical="center" wrapText="1"/>
    </xf>
    <xf numFmtId="0" fontId="3" fillId="0" borderId="1" xfId="13" applyFont="1" applyBorder="1" applyAlignment="1">
      <alignment horizontal="left" vertical="center" wrapText="1" indent="2"/>
    </xf>
    <xf numFmtId="0" fontId="3" fillId="0" borderId="0" xfId="4" applyFont="1" applyAlignment="1" applyProtection="1">
      <alignment horizontal="left" vertical="center" wrapText="1"/>
      <protection hidden="1"/>
    </xf>
    <xf numFmtId="0" fontId="6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0" fontId="5" fillId="0" borderId="0" xfId="5" applyFont="1" applyAlignment="1">
      <alignment vertical="center"/>
    </xf>
    <xf numFmtId="0" fontId="15" fillId="0" borderId="0" xfId="4" applyFont="1" applyAlignment="1">
      <alignment vertical="center"/>
    </xf>
    <xf numFmtId="0" fontId="10" fillId="0" borderId="0" xfId="4" applyFont="1" applyFill="1" applyAlignment="1" applyProtection="1">
      <alignment vertical="center"/>
      <protection hidden="1"/>
    </xf>
    <xf numFmtId="0" fontId="7" fillId="0" borderId="0" xfId="8" applyFont="1" applyAlignment="1">
      <alignment vertical="center"/>
    </xf>
    <xf numFmtId="0" fontId="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3" fillId="0" borderId="1" xfId="12" applyFont="1" applyFill="1" applyBorder="1" applyAlignment="1">
      <alignment vertical="center"/>
    </xf>
    <xf numFmtId="165" fontId="6" fillId="3" borderId="1" xfId="4" applyNumberFormat="1" applyFont="1" applyFill="1" applyBorder="1" applyAlignment="1">
      <alignment horizontal="right" vertical="center"/>
    </xf>
    <xf numFmtId="165" fontId="6" fillId="3" borderId="1" xfId="4" applyNumberFormat="1" applyFont="1" applyFill="1" applyBorder="1" applyAlignment="1">
      <alignment vertical="center"/>
    </xf>
    <xf numFmtId="165" fontId="3" fillId="0" borderId="1" xfId="4" applyNumberFormat="1" applyFont="1" applyFill="1" applyBorder="1" applyAlignment="1">
      <alignment horizontal="right" vertical="center"/>
    </xf>
    <xf numFmtId="165" fontId="3" fillId="0" borderId="1" xfId="4" applyNumberFormat="1" applyFont="1" applyFill="1" applyBorder="1" applyAlignment="1">
      <alignment vertical="center"/>
    </xf>
    <xf numFmtId="0" fontId="3" fillId="0" borderId="1" xfId="4" applyFont="1" applyFill="1" applyBorder="1" applyAlignment="1">
      <alignment vertical="center"/>
    </xf>
    <xf numFmtId="165" fontId="3" fillId="3" borderId="1" xfId="4" applyNumberFormat="1" applyFont="1" applyFill="1" applyBorder="1" applyAlignment="1">
      <alignment vertical="center"/>
    </xf>
    <xf numFmtId="165" fontId="6" fillId="0" borderId="1" xfId="4" applyNumberFormat="1" applyFont="1" applyFill="1" applyBorder="1" applyAlignment="1">
      <alignment horizontal="right" vertical="center"/>
    </xf>
    <xf numFmtId="165" fontId="3" fillId="0" borderId="1" xfId="6" applyNumberFormat="1" applyFont="1" applyFill="1" applyBorder="1" applyAlignment="1">
      <alignment horizontal="right" vertical="center"/>
    </xf>
    <xf numFmtId="165" fontId="6" fillId="3" borderId="1" xfId="6" applyNumberFormat="1" applyFont="1" applyFill="1" applyBorder="1" applyAlignment="1">
      <alignment horizontal="right" vertical="center"/>
    </xf>
    <xf numFmtId="165" fontId="6" fillId="3" borderId="1" xfId="4" applyNumberFormat="1" applyFont="1" applyFill="1" applyBorder="1" applyAlignment="1" applyProtection="1">
      <alignment horizontal="right" vertical="center" wrapText="1"/>
      <protection hidden="1"/>
    </xf>
    <xf numFmtId="165" fontId="3" fillId="0" borderId="1" xfId="4" applyNumberFormat="1" applyFont="1" applyFill="1" applyBorder="1" applyAlignment="1" applyProtection="1">
      <alignment horizontal="right" vertical="center" wrapText="1"/>
      <protection hidden="1"/>
    </xf>
    <xf numFmtId="165" fontId="3" fillId="0" borderId="1" xfId="7" applyNumberFormat="1" applyFont="1" applyFill="1" applyBorder="1" applyAlignment="1">
      <alignment horizontal="right" vertical="center"/>
    </xf>
    <xf numFmtId="165" fontId="6" fillId="0" borderId="1" xfId="4" applyNumberFormat="1" applyFont="1" applyFill="1" applyBorder="1" applyAlignment="1" applyProtection="1">
      <alignment horizontal="right" vertical="center" wrapText="1"/>
      <protection hidden="1"/>
    </xf>
    <xf numFmtId="165" fontId="6" fillId="3" borderId="1" xfId="5" applyNumberFormat="1" applyFont="1" applyFill="1" applyBorder="1" applyAlignment="1">
      <alignment horizontal="right" vertical="center"/>
    </xf>
    <xf numFmtId="165" fontId="6" fillId="0" borderId="1" xfId="5" applyNumberFormat="1" applyFont="1" applyFill="1" applyBorder="1" applyAlignment="1">
      <alignment horizontal="right" vertical="center"/>
    </xf>
    <xf numFmtId="165" fontId="6" fillId="0" borderId="1" xfId="4" applyNumberFormat="1" applyFont="1" applyFill="1" applyBorder="1" applyAlignment="1">
      <alignment vertical="center"/>
    </xf>
    <xf numFmtId="165" fontId="3" fillId="0" borderId="1" xfId="5" applyNumberFormat="1" applyFont="1" applyFill="1" applyBorder="1" applyAlignment="1">
      <alignment horizontal="right" vertical="center"/>
    </xf>
    <xf numFmtId="0" fontId="3" fillId="0" borderId="1" xfId="5" applyFont="1" applyFill="1" applyBorder="1" applyAlignment="1">
      <alignment vertical="center"/>
    </xf>
    <xf numFmtId="165" fontId="6" fillId="3" borderId="1" xfId="7" applyNumberFormat="1" applyFont="1" applyFill="1" applyBorder="1" applyAlignment="1">
      <alignment horizontal="right" vertical="center"/>
    </xf>
    <xf numFmtId="0" fontId="3" fillId="3" borderId="1" xfId="4" applyFont="1" applyFill="1" applyBorder="1" applyAlignment="1">
      <alignment vertical="center"/>
    </xf>
    <xf numFmtId="165" fontId="3" fillId="0" borderId="1" xfId="5" applyNumberFormat="1" applyFont="1" applyFill="1" applyBorder="1" applyAlignment="1">
      <alignment vertical="center"/>
    </xf>
    <xf numFmtId="165" fontId="2" fillId="2" borderId="1" xfId="4" applyNumberFormat="1" applyFont="1" applyFill="1" applyBorder="1" applyAlignment="1">
      <alignment horizontal="right" vertical="center"/>
    </xf>
    <xf numFmtId="165" fontId="2" fillId="2" borderId="1" xfId="4" applyNumberFormat="1" applyFont="1" applyFill="1" applyBorder="1" applyAlignment="1">
      <alignment vertical="center"/>
    </xf>
    <xf numFmtId="165" fontId="2" fillId="2" borderId="1" xfId="4" applyNumberFormat="1" applyFont="1" applyFill="1" applyBorder="1" applyAlignment="1" applyProtection="1">
      <alignment horizontal="right" vertical="center"/>
      <protection hidden="1"/>
    </xf>
    <xf numFmtId="0" fontId="3" fillId="0" borderId="1" xfId="4" applyNumberFormat="1" applyFont="1" applyFill="1" applyBorder="1" applyAlignment="1" applyProtection="1">
      <alignment horizontal="left" vertical="center" wrapText="1" indent="2"/>
      <protection hidden="1"/>
    </xf>
    <xf numFmtId="0" fontId="5" fillId="0" borderId="1" xfId="9" applyNumberFormat="1" applyFont="1" applyFill="1" applyBorder="1" applyAlignment="1" applyProtection="1">
      <alignment horizontal="center" vertical="center" wrapText="1"/>
      <protection hidden="1"/>
    </xf>
    <xf numFmtId="49" fontId="7" fillId="3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 indent="2"/>
    </xf>
    <xf numFmtId="49" fontId="7" fillId="0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 indent="3"/>
    </xf>
    <xf numFmtId="49" fontId="5" fillId="0" borderId="1" xfId="1" applyNumberFormat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left" indent="2"/>
    </xf>
    <xf numFmtId="49" fontId="5" fillId="5" borderId="1" xfId="1" applyNumberFormat="1" applyFont="1" applyFill="1" applyBorder="1" applyAlignment="1">
      <alignment horizontal="center" vertical="center"/>
    </xf>
    <xf numFmtId="49" fontId="7" fillId="3" borderId="1" xfId="9" applyNumberFormat="1" applyFont="1" applyFill="1" applyBorder="1" applyAlignment="1" applyProtection="1">
      <alignment horizontal="center" vertical="center" wrapText="1"/>
      <protection hidden="1"/>
    </xf>
    <xf numFmtId="0" fontId="5" fillId="3" borderId="0" xfId="5" applyFont="1" applyFill="1" applyAlignment="1">
      <alignment vertical="center"/>
    </xf>
    <xf numFmtId="0" fontId="7" fillId="3" borderId="0" xfId="5" applyFont="1" applyFill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7" fillId="3" borderId="1" xfId="1" applyNumberFormat="1" applyFont="1" applyFill="1" applyBorder="1" applyAlignment="1">
      <alignment horizontal="center"/>
    </xf>
    <xf numFmtId="166" fontId="3" fillId="0" borderId="1" xfId="4" applyNumberFormat="1" applyFont="1" applyFill="1" applyBorder="1" applyAlignment="1">
      <alignment vertical="center"/>
    </xf>
    <xf numFmtId="49" fontId="3" fillId="0" borderId="6" xfId="0" applyNumberFormat="1" applyFont="1" applyBorder="1" applyAlignment="1" applyProtection="1">
      <alignment horizontal="left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0" fontId="3" fillId="0" borderId="0" xfId="4" applyFont="1" applyAlignment="1" applyProtection="1">
      <alignment horizontal="left" vertical="center" wrapText="1"/>
      <protection hidden="1"/>
    </xf>
    <xf numFmtId="0" fontId="7" fillId="0" borderId="2" xfId="12" applyFont="1" applyBorder="1" applyAlignment="1">
      <alignment horizontal="center" vertical="center" wrapText="1"/>
    </xf>
    <xf numFmtId="0" fontId="7" fillId="0" borderId="3" xfId="12" applyFont="1" applyBorder="1" applyAlignment="1">
      <alignment horizontal="center" vertical="center" wrapText="1"/>
    </xf>
    <xf numFmtId="0" fontId="7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2" applyNumberFormat="1" applyFont="1" applyFill="1" applyAlignment="1" applyProtection="1">
      <alignment horizontal="center" vertical="center" wrapText="1"/>
      <protection hidden="1"/>
    </xf>
    <xf numFmtId="0" fontId="7" fillId="0" borderId="2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3" fillId="0" borderId="4" xfId="4" applyFont="1" applyFill="1" applyBorder="1" applyAlignment="1" applyProtection="1">
      <alignment horizontal="right" vertical="center"/>
      <protection hidden="1"/>
    </xf>
    <xf numFmtId="0" fontId="7" fillId="0" borderId="1" xfId="12" applyFont="1" applyBorder="1" applyAlignment="1">
      <alignment horizontal="center" vertical="center" wrapText="1"/>
    </xf>
  </cellXfs>
  <cellStyles count="15">
    <cellStyle name="Обычный" xfId="0" builtinId="0"/>
    <cellStyle name="Обычный 2" xfId="1"/>
    <cellStyle name="Обычный_Tmp1" xfId="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Tmp31" xfId="10"/>
    <cellStyle name="Обычный_Tmp6" xfId="11"/>
    <cellStyle name="Обычный_Анализ на 01.04.06" xfId="12"/>
    <cellStyle name="Обычный_Новая Игирма" xfId="13"/>
    <cellStyle name="Обычный_ПРОГНОЗ ДОХОДОВ на 2007 год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view="pageBreakPreview" zoomScaleSheetLayoutView="100" workbookViewId="0">
      <selection sqref="A1:F69"/>
    </sheetView>
  </sheetViews>
  <sheetFormatPr defaultRowHeight="12.75"/>
  <cols>
    <col min="1" max="1" width="87.85546875" style="39" customWidth="1"/>
    <col min="2" max="2" width="24" style="39" customWidth="1"/>
    <col min="3" max="6" width="12.7109375" style="39" customWidth="1"/>
    <col min="7" max="16384" width="9.140625" style="39"/>
  </cols>
  <sheetData>
    <row r="1" spans="1:6" ht="136.5" customHeight="1">
      <c r="B1" s="56"/>
      <c r="C1" s="106" t="s">
        <v>128</v>
      </c>
      <c r="D1" s="106"/>
      <c r="E1" s="106"/>
      <c r="F1" s="106"/>
    </row>
    <row r="2" spans="1:6" ht="63.75" customHeight="1">
      <c r="A2" s="111" t="s">
        <v>120</v>
      </c>
      <c r="B2" s="111"/>
      <c r="C2" s="111"/>
      <c r="D2" s="111"/>
      <c r="E2" s="111"/>
      <c r="F2" s="111"/>
    </row>
    <row r="3" spans="1:6" ht="20.25">
      <c r="A3" s="40"/>
      <c r="B3" s="40"/>
      <c r="C3" s="40"/>
      <c r="F3" s="40"/>
    </row>
    <row r="4" spans="1:6" ht="13.5" customHeight="1">
      <c r="C4" s="114" t="s">
        <v>86</v>
      </c>
      <c r="D4" s="114"/>
      <c r="E4" s="114"/>
      <c r="F4" s="114"/>
    </row>
    <row r="5" spans="1:6" s="27" customFormat="1" ht="15.75" customHeight="1">
      <c r="A5" s="109" t="s">
        <v>85</v>
      </c>
      <c r="B5" s="110" t="s">
        <v>84</v>
      </c>
      <c r="C5" s="115" t="s">
        <v>89</v>
      </c>
      <c r="D5" s="112" t="s">
        <v>105</v>
      </c>
      <c r="E5" s="112" t="s">
        <v>106</v>
      </c>
      <c r="F5" s="107" t="s">
        <v>125</v>
      </c>
    </row>
    <row r="6" spans="1:6" s="27" customFormat="1" ht="23.25" customHeight="1">
      <c r="A6" s="109"/>
      <c r="B6" s="110"/>
      <c r="C6" s="115"/>
      <c r="D6" s="113"/>
      <c r="E6" s="113"/>
      <c r="F6" s="108"/>
    </row>
    <row r="7" spans="1:6" s="57" customFormat="1" ht="25.5" customHeight="1">
      <c r="A7" s="38" t="s">
        <v>83</v>
      </c>
      <c r="B7" s="41" t="s">
        <v>82</v>
      </c>
      <c r="C7" s="86">
        <f>C8+C19+C29+C42+C49+C38+C25+C35+C13</f>
        <v>1779.9</v>
      </c>
      <c r="D7" s="86">
        <f>D8+D13+D19+D25+D29+D35+D38+D47</f>
        <v>0</v>
      </c>
      <c r="E7" s="87">
        <f>C7+D7</f>
        <v>1779.9</v>
      </c>
      <c r="F7" s="86">
        <f>F8+F13+F19+F25+F29+F35+F38+F47</f>
        <v>1462.3</v>
      </c>
    </row>
    <row r="8" spans="1:6" s="58" customFormat="1" ht="25.5" customHeight="1">
      <c r="A8" s="34" t="s">
        <v>81</v>
      </c>
      <c r="B8" s="42" t="s">
        <v>80</v>
      </c>
      <c r="C8" s="65">
        <f>C9</f>
        <v>619</v>
      </c>
      <c r="D8" s="65">
        <f>D9</f>
        <v>0</v>
      </c>
      <c r="E8" s="66">
        <f t="shared" ref="E8:E69" si="0">C8+D8</f>
        <v>619</v>
      </c>
      <c r="F8" s="65">
        <f>F9</f>
        <v>475.9</v>
      </c>
    </row>
    <row r="9" spans="1:6" s="27" customFormat="1" ht="25.5" customHeight="1">
      <c r="A9" s="51" t="s">
        <v>79</v>
      </c>
      <c r="B9" s="52" t="s">
        <v>104</v>
      </c>
      <c r="C9" s="67">
        <v>619</v>
      </c>
      <c r="D9" s="67">
        <f>D10+D11+D12</f>
        <v>0</v>
      </c>
      <c r="E9" s="67">
        <f>C9+D9</f>
        <v>619</v>
      </c>
      <c r="F9" s="67">
        <v>475.9</v>
      </c>
    </row>
    <row r="10" spans="1:6" s="27" customFormat="1" ht="38.25" hidden="1">
      <c r="A10" s="36" t="s">
        <v>78</v>
      </c>
      <c r="B10" s="3" t="s">
        <v>77</v>
      </c>
      <c r="C10" s="67">
        <v>2243</v>
      </c>
      <c r="D10" s="69">
        <v>0</v>
      </c>
      <c r="E10" s="68">
        <f t="shared" si="0"/>
        <v>2243</v>
      </c>
      <c r="F10" s="67">
        <v>117.6</v>
      </c>
    </row>
    <row r="11" spans="1:6" s="27" customFormat="1" ht="38.25" hidden="1">
      <c r="A11" s="6" t="s">
        <v>76</v>
      </c>
      <c r="B11" s="3" t="s">
        <v>75</v>
      </c>
      <c r="C11" s="67">
        <v>10</v>
      </c>
      <c r="D11" s="69">
        <v>0</v>
      </c>
      <c r="E11" s="68">
        <f t="shared" si="0"/>
        <v>10</v>
      </c>
      <c r="F11" s="67">
        <v>0.4</v>
      </c>
    </row>
    <row r="12" spans="1:6" s="27" customFormat="1" ht="25.5" hidden="1">
      <c r="A12" s="6" t="s">
        <v>74</v>
      </c>
      <c r="B12" s="3" t="s">
        <v>73</v>
      </c>
      <c r="C12" s="67">
        <v>15</v>
      </c>
      <c r="D12" s="69">
        <v>0</v>
      </c>
      <c r="E12" s="68">
        <f t="shared" si="0"/>
        <v>15</v>
      </c>
      <c r="F12" s="67">
        <v>0.01</v>
      </c>
    </row>
    <row r="13" spans="1:6" s="27" customFormat="1" ht="25.5" customHeight="1">
      <c r="A13" s="37" t="s">
        <v>72</v>
      </c>
      <c r="B13" s="43" t="s">
        <v>71</v>
      </c>
      <c r="C13" s="65">
        <f>C14</f>
        <v>866.9</v>
      </c>
      <c r="D13" s="65">
        <f>D14</f>
        <v>0</v>
      </c>
      <c r="E13" s="66">
        <f t="shared" si="0"/>
        <v>866.9</v>
      </c>
      <c r="F13" s="65">
        <f>F14</f>
        <v>775</v>
      </c>
    </row>
    <row r="14" spans="1:6" s="27" customFormat="1" ht="25.5" customHeight="1">
      <c r="A14" s="53" t="s">
        <v>70</v>
      </c>
      <c r="B14" s="54" t="s">
        <v>69</v>
      </c>
      <c r="C14" s="67">
        <v>866.9</v>
      </c>
      <c r="D14" s="67">
        <f>D15+D16+D17+D18</f>
        <v>0</v>
      </c>
      <c r="E14" s="67">
        <f t="shared" si="0"/>
        <v>866.9</v>
      </c>
      <c r="F14" s="67">
        <v>775</v>
      </c>
    </row>
    <row r="15" spans="1:6" s="27" customFormat="1" ht="38.25" hidden="1">
      <c r="A15" s="36" t="s">
        <v>68</v>
      </c>
      <c r="B15" s="35" t="s">
        <v>67</v>
      </c>
      <c r="C15" s="67">
        <v>386.9</v>
      </c>
      <c r="D15" s="69">
        <v>0</v>
      </c>
      <c r="E15" s="68">
        <f t="shared" si="0"/>
        <v>386.9</v>
      </c>
      <c r="F15" s="67">
        <v>34.4</v>
      </c>
    </row>
    <row r="16" spans="1:6" s="27" customFormat="1" ht="51" hidden="1">
      <c r="A16" s="36" t="s">
        <v>66</v>
      </c>
      <c r="B16" s="35" t="s">
        <v>65</v>
      </c>
      <c r="C16" s="67">
        <v>5.7</v>
      </c>
      <c r="D16" s="69">
        <v>0</v>
      </c>
      <c r="E16" s="68">
        <f t="shared" si="0"/>
        <v>5.7</v>
      </c>
      <c r="F16" s="67">
        <v>0.4</v>
      </c>
    </row>
    <row r="17" spans="1:6" s="27" customFormat="1" ht="38.25" hidden="1">
      <c r="A17" s="36" t="s">
        <v>64</v>
      </c>
      <c r="B17" s="35" t="s">
        <v>63</v>
      </c>
      <c r="C17" s="67">
        <v>745.2</v>
      </c>
      <c r="D17" s="69">
        <v>0</v>
      </c>
      <c r="E17" s="68">
        <f t="shared" si="0"/>
        <v>745.2</v>
      </c>
      <c r="F17" s="67">
        <v>72.3</v>
      </c>
    </row>
    <row r="18" spans="1:6" s="27" customFormat="1" ht="38.25" hidden="1">
      <c r="A18" s="36" t="s">
        <v>62</v>
      </c>
      <c r="B18" s="35" t="s">
        <v>61</v>
      </c>
      <c r="C18" s="67">
        <v>0</v>
      </c>
      <c r="D18" s="69">
        <v>0</v>
      </c>
      <c r="E18" s="68">
        <f t="shared" si="0"/>
        <v>0</v>
      </c>
      <c r="F18" s="67">
        <v>-2.2999999999999998</v>
      </c>
    </row>
    <row r="19" spans="1:6" s="27" customFormat="1" ht="25.5" customHeight="1">
      <c r="A19" s="34" t="s">
        <v>60</v>
      </c>
      <c r="B19" s="42" t="s">
        <v>59</v>
      </c>
      <c r="C19" s="65">
        <f>C20+C22</f>
        <v>175</v>
      </c>
      <c r="D19" s="65">
        <f>D20+D22</f>
        <v>0</v>
      </c>
      <c r="E19" s="66">
        <f t="shared" si="0"/>
        <v>175</v>
      </c>
      <c r="F19" s="65">
        <f>F20+F22</f>
        <v>132.19999999999999</v>
      </c>
    </row>
    <row r="20" spans="1:6" s="27" customFormat="1" ht="25.5" customHeight="1">
      <c r="A20" s="89" t="s">
        <v>58</v>
      </c>
      <c r="B20" s="21" t="s">
        <v>102</v>
      </c>
      <c r="C20" s="67">
        <v>33</v>
      </c>
      <c r="D20" s="67">
        <f>D21</f>
        <v>0</v>
      </c>
      <c r="E20" s="67">
        <f t="shared" si="0"/>
        <v>33</v>
      </c>
      <c r="F20" s="67">
        <v>21.1</v>
      </c>
    </row>
    <row r="21" spans="1:6" s="27" customFormat="1" ht="25.5" hidden="1" customHeight="1">
      <c r="A21" s="25" t="s">
        <v>57</v>
      </c>
      <c r="B21" s="24" t="s">
        <v>56</v>
      </c>
      <c r="C21" s="67">
        <v>650</v>
      </c>
      <c r="D21" s="69">
        <v>0</v>
      </c>
      <c r="E21" s="68">
        <f t="shared" si="0"/>
        <v>650</v>
      </c>
      <c r="F21" s="67">
        <v>4.2</v>
      </c>
    </row>
    <row r="22" spans="1:6" s="27" customFormat="1" ht="25.5" customHeight="1">
      <c r="A22" s="89" t="s">
        <v>55</v>
      </c>
      <c r="B22" s="21" t="s">
        <v>103</v>
      </c>
      <c r="C22" s="67">
        <v>142</v>
      </c>
      <c r="D22" s="67">
        <f>D23+D24</f>
        <v>0</v>
      </c>
      <c r="E22" s="67">
        <f t="shared" si="0"/>
        <v>142</v>
      </c>
      <c r="F22" s="67">
        <v>111.1</v>
      </c>
    </row>
    <row r="23" spans="1:6" s="27" customFormat="1" ht="25.5" hidden="1">
      <c r="A23" s="25" t="s">
        <v>54</v>
      </c>
      <c r="B23" s="24" t="s">
        <v>53</v>
      </c>
      <c r="C23" s="67">
        <v>430</v>
      </c>
      <c r="D23" s="69">
        <v>0</v>
      </c>
      <c r="E23" s="68">
        <f t="shared" si="0"/>
        <v>430</v>
      </c>
      <c r="F23" s="67">
        <v>122.6</v>
      </c>
    </row>
    <row r="24" spans="1:6" s="27" customFormat="1" ht="25.5" hidden="1">
      <c r="A24" s="25" t="s">
        <v>52</v>
      </c>
      <c r="B24" s="24" t="s">
        <v>51</v>
      </c>
      <c r="C24" s="67">
        <v>50</v>
      </c>
      <c r="D24" s="69">
        <v>0</v>
      </c>
      <c r="E24" s="68">
        <f t="shared" si="0"/>
        <v>50</v>
      </c>
      <c r="F24" s="67">
        <v>0.7</v>
      </c>
    </row>
    <row r="25" spans="1:6" s="27" customFormat="1" ht="25.5" customHeight="1">
      <c r="A25" s="33" t="s">
        <v>50</v>
      </c>
      <c r="B25" s="44" t="s">
        <v>49</v>
      </c>
      <c r="C25" s="65">
        <f t="shared" ref="C25:F26" si="1">C26</f>
        <v>15</v>
      </c>
      <c r="D25" s="65">
        <f t="shared" si="1"/>
        <v>0</v>
      </c>
      <c r="E25" s="70">
        <f t="shared" si="0"/>
        <v>15</v>
      </c>
      <c r="F25" s="65">
        <f t="shared" si="1"/>
        <v>10.6</v>
      </c>
    </row>
    <row r="26" spans="1:6" s="27" customFormat="1" ht="25.5" customHeight="1">
      <c r="A26" s="55" t="s">
        <v>48</v>
      </c>
      <c r="B26" s="31" t="s">
        <v>47</v>
      </c>
      <c r="C26" s="67">
        <v>15</v>
      </c>
      <c r="D26" s="67">
        <f t="shared" si="1"/>
        <v>0</v>
      </c>
      <c r="E26" s="67">
        <f t="shared" si="0"/>
        <v>15</v>
      </c>
      <c r="F26" s="67">
        <v>10.6</v>
      </c>
    </row>
    <row r="27" spans="1:6" s="27" customFormat="1" ht="38.25" hidden="1">
      <c r="A27" s="32" t="s">
        <v>46</v>
      </c>
      <c r="B27" s="31" t="s">
        <v>45</v>
      </c>
      <c r="C27" s="67">
        <v>70</v>
      </c>
      <c r="D27" s="69">
        <v>0</v>
      </c>
      <c r="E27" s="68">
        <f t="shared" si="0"/>
        <v>70</v>
      </c>
      <c r="F27" s="67">
        <v>4.7</v>
      </c>
    </row>
    <row r="28" spans="1:6" s="27" customFormat="1" ht="26.25" hidden="1" customHeight="1">
      <c r="A28" s="30" t="s">
        <v>44</v>
      </c>
      <c r="B28" s="29" t="s">
        <v>43</v>
      </c>
      <c r="C28" s="71"/>
      <c r="D28" s="69"/>
      <c r="E28" s="68">
        <f t="shared" si="0"/>
        <v>0</v>
      </c>
      <c r="F28" s="71"/>
    </row>
    <row r="29" spans="1:6" s="27" customFormat="1" ht="25.5">
      <c r="A29" s="28" t="s">
        <v>42</v>
      </c>
      <c r="B29" s="45" t="s">
        <v>41</v>
      </c>
      <c r="C29" s="65">
        <f>C30+C33</f>
        <v>103</v>
      </c>
      <c r="D29" s="65">
        <f>D30+D33</f>
        <v>0</v>
      </c>
      <c r="E29" s="65">
        <f t="shared" si="0"/>
        <v>103</v>
      </c>
      <c r="F29" s="65">
        <f>F30+F33</f>
        <v>57.6</v>
      </c>
    </row>
    <row r="30" spans="1:6" s="27" customFormat="1" ht="41.25" customHeight="1">
      <c r="A30" s="89" t="s">
        <v>40</v>
      </c>
      <c r="B30" s="90" t="s">
        <v>97</v>
      </c>
      <c r="C30" s="72">
        <v>56</v>
      </c>
      <c r="D30" s="72">
        <f>D31+D32</f>
        <v>0</v>
      </c>
      <c r="E30" s="72">
        <f t="shared" si="0"/>
        <v>56</v>
      </c>
      <c r="F30" s="72">
        <v>57.6</v>
      </c>
    </row>
    <row r="31" spans="1:6" s="27" customFormat="1" ht="39.75" hidden="1" customHeight="1">
      <c r="A31" s="25" t="s">
        <v>38</v>
      </c>
      <c r="B31" s="24" t="s">
        <v>39</v>
      </c>
      <c r="C31" s="72">
        <v>65</v>
      </c>
      <c r="D31" s="69">
        <v>0</v>
      </c>
      <c r="E31" s="68">
        <f t="shared" si="0"/>
        <v>65</v>
      </c>
      <c r="F31" s="72">
        <v>1.3</v>
      </c>
    </row>
    <row r="32" spans="1:6" s="27" customFormat="1" ht="39.75" hidden="1" customHeight="1">
      <c r="A32" s="25" t="s">
        <v>38</v>
      </c>
      <c r="B32" s="24" t="s">
        <v>37</v>
      </c>
      <c r="C32" s="72"/>
      <c r="D32" s="69">
        <v>0</v>
      </c>
      <c r="E32" s="68">
        <f t="shared" si="0"/>
        <v>0</v>
      </c>
      <c r="F32" s="72"/>
    </row>
    <row r="33" spans="1:6" s="27" customFormat="1" ht="37.5" customHeight="1">
      <c r="A33" s="5" t="s">
        <v>36</v>
      </c>
      <c r="B33" s="3" t="s">
        <v>35</v>
      </c>
      <c r="C33" s="72">
        <v>47</v>
      </c>
      <c r="D33" s="72">
        <f>D34</f>
        <v>0</v>
      </c>
      <c r="E33" s="72">
        <f t="shared" si="0"/>
        <v>47</v>
      </c>
      <c r="F33" s="72">
        <v>0</v>
      </c>
    </row>
    <row r="34" spans="1:6" s="27" customFormat="1" ht="38.25" hidden="1">
      <c r="A34" s="25" t="s">
        <v>34</v>
      </c>
      <c r="B34" s="24" t="s">
        <v>33</v>
      </c>
      <c r="C34" s="72">
        <v>462</v>
      </c>
      <c r="D34" s="69"/>
      <c r="E34" s="68">
        <f t="shared" si="0"/>
        <v>462</v>
      </c>
      <c r="F34" s="72">
        <v>24.9</v>
      </c>
    </row>
    <row r="35" spans="1:6" s="27" customFormat="1">
      <c r="A35" s="13" t="s">
        <v>32</v>
      </c>
      <c r="B35" s="46" t="s">
        <v>31</v>
      </c>
      <c r="C35" s="73">
        <f>C36</f>
        <v>0</v>
      </c>
      <c r="D35" s="73">
        <f>D36</f>
        <v>0</v>
      </c>
      <c r="E35" s="66">
        <f t="shared" si="0"/>
        <v>0</v>
      </c>
      <c r="F35" s="73">
        <f>F36+F37</f>
        <v>10.3</v>
      </c>
    </row>
    <row r="36" spans="1:6" s="27" customFormat="1" hidden="1">
      <c r="A36" s="96" t="s">
        <v>112</v>
      </c>
      <c r="B36" s="97" t="s">
        <v>98</v>
      </c>
      <c r="C36" s="72">
        <v>0</v>
      </c>
      <c r="D36" s="72">
        <f>D37</f>
        <v>0</v>
      </c>
      <c r="E36" s="72">
        <f t="shared" si="0"/>
        <v>0</v>
      </c>
      <c r="F36" s="72">
        <v>0</v>
      </c>
    </row>
    <row r="37" spans="1:6" s="27" customFormat="1" ht="18.75" customHeight="1">
      <c r="A37" s="104" t="s">
        <v>126</v>
      </c>
      <c r="B37" s="105" t="s">
        <v>127</v>
      </c>
      <c r="C37" s="72">
        <v>0</v>
      </c>
      <c r="D37" s="103">
        <v>0</v>
      </c>
      <c r="E37" s="68">
        <f t="shared" si="0"/>
        <v>0</v>
      </c>
      <c r="F37" s="72">
        <v>10.3</v>
      </c>
    </row>
    <row r="38" spans="1:6" s="27" customFormat="1" ht="25.5" customHeight="1">
      <c r="A38" s="26" t="s">
        <v>30</v>
      </c>
      <c r="B38" s="47" t="s">
        <v>29</v>
      </c>
      <c r="C38" s="74">
        <f>C39+C40</f>
        <v>1</v>
      </c>
      <c r="D38" s="74">
        <f>D39+D40</f>
        <v>0</v>
      </c>
      <c r="E38" s="74">
        <f>E39+E40</f>
        <v>1</v>
      </c>
      <c r="F38" s="74">
        <f>F39+F40</f>
        <v>0.7</v>
      </c>
    </row>
    <row r="39" spans="1:6" s="27" customFormat="1" ht="51" hidden="1">
      <c r="A39" s="25" t="s">
        <v>113</v>
      </c>
      <c r="B39" s="24" t="s">
        <v>114</v>
      </c>
      <c r="C39" s="75">
        <v>0</v>
      </c>
      <c r="D39" s="69">
        <v>0</v>
      </c>
      <c r="E39" s="68">
        <f>C39+D39</f>
        <v>0</v>
      </c>
      <c r="F39" s="75">
        <v>0</v>
      </c>
    </row>
    <row r="40" spans="1:6" s="27" customFormat="1" ht="25.5" customHeight="1">
      <c r="A40" s="55" t="s">
        <v>115</v>
      </c>
      <c r="B40" s="31" t="s">
        <v>28</v>
      </c>
      <c r="C40" s="75">
        <v>1</v>
      </c>
      <c r="D40" s="75">
        <f>D41</f>
        <v>0</v>
      </c>
      <c r="E40" s="68">
        <f t="shared" si="0"/>
        <v>1</v>
      </c>
      <c r="F40" s="75">
        <v>0.7</v>
      </c>
    </row>
    <row r="41" spans="1:6" s="27" customFormat="1" hidden="1">
      <c r="A41" s="25"/>
      <c r="B41" s="24"/>
      <c r="C41" s="75"/>
      <c r="D41" s="69"/>
      <c r="E41" s="68"/>
      <c r="F41" s="75"/>
    </row>
    <row r="42" spans="1:6" ht="13.5" hidden="1" customHeight="1">
      <c r="A42" s="63" t="s">
        <v>27</v>
      </c>
      <c r="B42" s="42" t="s">
        <v>26</v>
      </c>
      <c r="C42" s="83">
        <f>C45</f>
        <v>0</v>
      </c>
      <c r="D42" s="84"/>
      <c r="E42" s="70">
        <f t="shared" si="0"/>
        <v>0</v>
      </c>
      <c r="F42" s="83"/>
    </row>
    <row r="43" spans="1:6" ht="22.5" hidden="1" customHeight="1">
      <c r="A43" s="23" t="s">
        <v>25</v>
      </c>
      <c r="B43" s="3" t="s">
        <v>24</v>
      </c>
      <c r="C43" s="76"/>
      <c r="D43" s="69">
        <v>0</v>
      </c>
      <c r="E43" s="68">
        <f t="shared" si="0"/>
        <v>0</v>
      </c>
      <c r="F43" s="76"/>
    </row>
    <row r="44" spans="1:6" ht="33.75" hidden="1" customHeight="1">
      <c r="A44" s="23" t="s">
        <v>23</v>
      </c>
      <c r="B44" s="3" t="s">
        <v>22</v>
      </c>
      <c r="C44" s="76"/>
      <c r="D44" s="69">
        <v>0</v>
      </c>
      <c r="E44" s="68">
        <f t="shared" si="0"/>
        <v>0</v>
      </c>
      <c r="F44" s="76"/>
    </row>
    <row r="45" spans="1:6" ht="22.5" hidden="1">
      <c r="A45" s="22" t="s">
        <v>21</v>
      </c>
      <c r="B45" s="21" t="s">
        <v>20</v>
      </c>
      <c r="C45" s="67"/>
      <c r="D45" s="69">
        <v>0</v>
      </c>
      <c r="E45" s="68">
        <f t="shared" si="0"/>
        <v>0</v>
      </c>
      <c r="F45" s="67"/>
    </row>
    <row r="46" spans="1:6" ht="22.5" hidden="1">
      <c r="A46" s="22" t="s">
        <v>19</v>
      </c>
      <c r="B46" s="21" t="s">
        <v>18</v>
      </c>
      <c r="C46" s="75"/>
      <c r="D46" s="69">
        <v>0</v>
      </c>
      <c r="E46" s="68">
        <f t="shared" si="0"/>
        <v>0</v>
      </c>
      <c r="F46" s="75"/>
    </row>
    <row r="47" spans="1:6" ht="17.25" hidden="1" customHeight="1">
      <c r="A47" s="63" t="s">
        <v>108</v>
      </c>
      <c r="B47" s="45" t="s">
        <v>109</v>
      </c>
      <c r="C47" s="74">
        <f>C48+C49</f>
        <v>0</v>
      </c>
      <c r="D47" s="74">
        <f>D48+D49</f>
        <v>0</v>
      </c>
      <c r="E47" s="66">
        <f t="shared" si="0"/>
        <v>0</v>
      </c>
      <c r="F47" s="74">
        <f>F48+F49</f>
        <v>0</v>
      </c>
    </row>
    <row r="48" spans="1:6" ht="21.75" hidden="1" customHeight="1">
      <c r="A48" s="64" t="s">
        <v>107</v>
      </c>
      <c r="B48" s="20" t="s">
        <v>116</v>
      </c>
      <c r="C48" s="75"/>
      <c r="D48" s="69"/>
      <c r="E48" s="68">
        <f t="shared" si="0"/>
        <v>0</v>
      </c>
      <c r="F48" s="75">
        <v>0</v>
      </c>
    </row>
    <row r="49" spans="1:6" hidden="1">
      <c r="A49" s="19" t="s">
        <v>17</v>
      </c>
      <c r="B49" s="18" t="s">
        <v>16</v>
      </c>
      <c r="C49" s="77"/>
      <c r="D49" s="69"/>
      <c r="E49" s="68">
        <f t="shared" si="0"/>
        <v>0</v>
      </c>
      <c r="F49" s="77"/>
    </row>
    <row r="50" spans="1:6" ht="25.5" customHeight="1">
      <c r="A50" s="17" t="s">
        <v>15</v>
      </c>
      <c r="B50" s="48" t="s">
        <v>87</v>
      </c>
      <c r="C50" s="86">
        <f>SUM(C51)+C66</f>
        <v>9688</v>
      </c>
      <c r="D50" s="86">
        <f>SUM(D51)+D66</f>
        <v>530.70000000000005</v>
      </c>
      <c r="E50" s="87">
        <f>C50+D50</f>
        <v>10218.700000000001</v>
      </c>
      <c r="F50" s="86">
        <f>SUM(F51)+F66</f>
        <v>7083.8</v>
      </c>
    </row>
    <row r="51" spans="1:6" s="59" customFormat="1" ht="28.5">
      <c r="A51" s="16" t="s">
        <v>14</v>
      </c>
      <c r="B51" s="49" t="s">
        <v>88</v>
      </c>
      <c r="C51" s="65">
        <f>SUM(C52,C55,C58)+C63</f>
        <v>9688</v>
      </c>
      <c r="D51" s="65">
        <f>SUM(D52,D55,D58)+D63</f>
        <v>530.70000000000005</v>
      </c>
      <c r="E51" s="66">
        <f t="shared" si="0"/>
        <v>10218.700000000001</v>
      </c>
      <c r="F51" s="65">
        <f>SUM(F52,F55,F58)+F63</f>
        <v>7083.8</v>
      </c>
    </row>
    <row r="52" spans="1:6" s="59" customFormat="1" ht="25.5" customHeight="1">
      <c r="A52" s="15" t="s">
        <v>99</v>
      </c>
      <c r="B52" s="49" t="s">
        <v>101</v>
      </c>
      <c r="C52" s="78">
        <f>SUM(C53)</f>
        <v>8958.6</v>
      </c>
      <c r="D52" s="78">
        <f t="shared" ref="D52:F53" si="2">SUM(D53)</f>
        <v>530.70000000000005</v>
      </c>
      <c r="E52" s="66">
        <f t="shared" si="0"/>
        <v>9489.3000000000011</v>
      </c>
      <c r="F52" s="78">
        <f t="shared" si="2"/>
        <v>6429.6</v>
      </c>
    </row>
    <row r="53" spans="1:6" s="59" customFormat="1" ht="25.5" customHeight="1">
      <c r="A53" s="14" t="s">
        <v>13</v>
      </c>
      <c r="B53" s="50" t="s">
        <v>90</v>
      </c>
      <c r="C53" s="79">
        <f>SUM(C54)</f>
        <v>8958.6</v>
      </c>
      <c r="D53" s="79">
        <f t="shared" si="2"/>
        <v>530.70000000000005</v>
      </c>
      <c r="E53" s="80">
        <f t="shared" si="0"/>
        <v>9489.3000000000011</v>
      </c>
      <c r="F53" s="79">
        <f t="shared" si="2"/>
        <v>6429.6</v>
      </c>
    </row>
    <row r="54" spans="1:6" s="59" customFormat="1" ht="24.75" customHeight="1">
      <c r="A54" s="11" t="s">
        <v>12</v>
      </c>
      <c r="B54" s="3" t="s">
        <v>94</v>
      </c>
      <c r="C54" s="81">
        <v>8958.6</v>
      </c>
      <c r="D54" s="81">
        <v>530.70000000000005</v>
      </c>
      <c r="E54" s="68">
        <v>9489.2999999999993</v>
      </c>
      <c r="F54" s="81">
        <v>6429.6</v>
      </c>
    </row>
    <row r="55" spans="1:6" s="59" customFormat="1" ht="25.5" customHeight="1">
      <c r="A55" s="13" t="s">
        <v>110</v>
      </c>
      <c r="B55" s="91" t="s">
        <v>111</v>
      </c>
      <c r="C55" s="78">
        <f>SUM(C56)</f>
        <v>616.9</v>
      </c>
      <c r="D55" s="78">
        <f t="shared" ref="D55:F56" si="3">SUM(D56)</f>
        <v>0</v>
      </c>
      <c r="E55" s="66">
        <f t="shared" si="0"/>
        <v>616.9</v>
      </c>
      <c r="F55" s="78">
        <f t="shared" si="3"/>
        <v>566.79999999999995</v>
      </c>
    </row>
    <row r="56" spans="1:6" s="59" customFormat="1" ht="25.5" customHeight="1">
      <c r="A56" s="92" t="s">
        <v>121</v>
      </c>
      <c r="B56" s="93" t="s">
        <v>122</v>
      </c>
      <c r="C56" s="79">
        <f>SUM(C57)</f>
        <v>616.9</v>
      </c>
      <c r="D56" s="79">
        <f t="shared" si="3"/>
        <v>0</v>
      </c>
      <c r="E56" s="80">
        <f t="shared" si="0"/>
        <v>616.9</v>
      </c>
      <c r="F56" s="79">
        <f t="shared" si="3"/>
        <v>566.79999999999995</v>
      </c>
    </row>
    <row r="57" spans="1:6" s="59" customFormat="1" ht="25.5" customHeight="1">
      <c r="A57" s="94" t="s">
        <v>124</v>
      </c>
      <c r="B57" s="95" t="s">
        <v>123</v>
      </c>
      <c r="C57" s="81">
        <v>616.9</v>
      </c>
      <c r="D57" s="85">
        <v>0</v>
      </c>
      <c r="E57" s="68">
        <f t="shared" si="0"/>
        <v>616.9</v>
      </c>
      <c r="F57" s="81">
        <v>566.79999999999995</v>
      </c>
    </row>
    <row r="58" spans="1:6" s="99" customFormat="1" ht="25.5" customHeight="1">
      <c r="A58" s="13" t="s">
        <v>100</v>
      </c>
      <c r="B58" s="98" t="s">
        <v>91</v>
      </c>
      <c r="C58" s="78">
        <f>SUM(C59)+C61</f>
        <v>112.5</v>
      </c>
      <c r="D58" s="78">
        <f>SUM(D59)+D61</f>
        <v>0</v>
      </c>
      <c r="E58" s="66">
        <f t="shared" si="0"/>
        <v>112.5</v>
      </c>
      <c r="F58" s="78">
        <f>SUM(F59)+F61</f>
        <v>87.4</v>
      </c>
    </row>
    <row r="59" spans="1:6" s="59" customFormat="1" ht="25.5" customHeight="1">
      <c r="A59" s="12" t="s">
        <v>11</v>
      </c>
      <c r="B59" s="7" t="s">
        <v>92</v>
      </c>
      <c r="C59" s="79">
        <f>SUM(C60)</f>
        <v>111.8</v>
      </c>
      <c r="D59" s="79">
        <f>SUM(D60)</f>
        <v>0</v>
      </c>
      <c r="E59" s="80">
        <f t="shared" si="0"/>
        <v>111.8</v>
      </c>
      <c r="F59" s="79">
        <f>SUM(F60)</f>
        <v>87.4</v>
      </c>
    </row>
    <row r="60" spans="1:6" s="59" customFormat="1" ht="25.5" customHeight="1">
      <c r="A60" s="11" t="s">
        <v>10</v>
      </c>
      <c r="B60" s="3" t="s">
        <v>95</v>
      </c>
      <c r="C60" s="81">
        <v>111.8</v>
      </c>
      <c r="D60" s="81">
        <v>0</v>
      </c>
      <c r="E60" s="68">
        <f t="shared" si="0"/>
        <v>111.8</v>
      </c>
      <c r="F60" s="81">
        <v>87.4</v>
      </c>
    </row>
    <row r="61" spans="1:6" s="59" customFormat="1" ht="25.5" customHeight="1">
      <c r="A61" s="8" t="s">
        <v>9</v>
      </c>
      <c r="B61" s="7" t="s">
        <v>93</v>
      </c>
      <c r="C61" s="79">
        <f>C62</f>
        <v>0.7</v>
      </c>
      <c r="D61" s="79">
        <f>D62</f>
        <v>0</v>
      </c>
      <c r="E61" s="80">
        <f t="shared" si="0"/>
        <v>0.7</v>
      </c>
      <c r="F61" s="79">
        <f>F62</f>
        <v>0</v>
      </c>
    </row>
    <row r="62" spans="1:6" s="59" customFormat="1" ht="25.5" customHeight="1">
      <c r="A62" s="11" t="s">
        <v>8</v>
      </c>
      <c r="B62" s="3" t="s">
        <v>96</v>
      </c>
      <c r="C62" s="81">
        <v>0.7</v>
      </c>
      <c r="D62" s="81">
        <v>0</v>
      </c>
      <c r="E62" s="68">
        <f t="shared" si="0"/>
        <v>0.7</v>
      </c>
      <c r="F62" s="81">
        <v>0</v>
      </c>
    </row>
    <row r="63" spans="1:6" s="59" customFormat="1" hidden="1">
      <c r="A63" s="10" t="s">
        <v>7</v>
      </c>
      <c r="B63" s="9" t="s">
        <v>6</v>
      </c>
      <c r="C63" s="79">
        <f>C64</f>
        <v>0</v>
      </c>
      <c r="D63" s="82"/>
      <c r="E63" s="68">
        <f t="shared" si="0"/>
        <v>0</v>
      </c>
      <c r="F63" s="79"/>
    </row>
    <row r="64" spans="1:6" s="59" customFormat="1" hidden="1">
      <c r="A64" s="8" t="s">
        <v>5</v>
      </c>
      <c r="B64" s="7" t="s">
        <v>4</v>
      </c>
      <c r="C64" s="79">
        <f>C65</f>
        <v>0</v>
      </c>
      <c r="D64" s="82"/>
      <c r="E64" s="68">
        <f t="shared" si="0"/>
        <v>0</v>
      </c>
      <c r="F64" s="79"/>
    </row>
    <row r="65" spans="1:6" s="59" customFormat="1" hidden="1">
      <c r="A65" s="6" t="s">
        <v>3</v>
      </c>
      <c r="B65" s="3" t="s">
        <v>2</v>
      </c>
      <c r="C65" s="81"/>
      <c r="D65" s="82"/>
      <c r="E65" s="68">
        <f t="shared" si="0"/>
        <v>0</v>
      </c>
      <c r="F65" s="81"/>
    </row>
    <row r="66" spans="1:6" s="100" customFormat="1" hidden="1">
      <c r="A66" s="10" t="s">
        <v>1</v>
      </c>
      <c r="B66" s="102" t="s">
        <v>117</v>
      </c>
      <c r="C66" s="78">
        <f>C67</f>
        <v>0</v>
      </c>
      <c r="D66" s="78">
        <f>D67</f>
        <v>0</v>
      </c>
      <c r="E66" s="66">
        <f t="shared" si="0"/>
        <v>0</v>
      </c>
      <c r="F66" s="78">
        <f>F67</f>
        <v>0</v>
      </c>
    </row>
    <row r="67" spans="1:6" s="59" customFormat="1" hidden="1">
      <c r="A67" s="5" t="s">
        <v>119</v>
      </c>
      <c r="B67" s="101" t="s">
        <v>118</v>
      </c>
      <c r="C67" s="81">
        <v>0</v>
      </c>
      <c r="D67" s="82">
        <v>0</v>
      </c>
      <c r="E67" s="68">
        <f t="shared" si="0"/>
        <v>0</v>
      </c>
      <c r="F67" s="81">
        <v>0</v>
      </c>
    </row>
    <row r="68" spans="1:6" s="59" customFormat="1" hidden="1">
      <c r="A68" s="4"/>
      <c r="B68" s="3"/>
      <c r="C68" s="81"/>
      <c r="D68" s="82"/>
      <c r="E68" s="68">
        <f t="shared" si="0"/>
        <v>0</v>
      </c>
      <c r="F68" s="81"/>
    </row>
    <row r="69" spans="1:6" s="60" customFormat="1" ht="22.5" customHeight="1">
      <c r="A69" s="2" t="s">
        <v>0</v>
      </c>
      <c r="B69" s="1"/>
      <c r="C69" s="88">
        <f>C50+C7</f>
        <v>11467.9</v>
      </c>
      <c r="D69" s="88">
        <f>D50+D7</f>
        <v>530.70000000000005</v>
      </c>
      <c r="E69" s="87">
        <f t="shared" si="0"/>
        <v>11998.6</v>
      </c>
      <c r="F69" s="88">
        <f>F50+F7</f>
        <v>8546.1</v>
      </c>
    </row>
    <row r="70" spans="1:6" ht="11.25" customHeight="1">
      <c r="A70" s="61"/>
      <c r="B70" s="61"/>
      <c r="C70" s="61"/>
      <c r="F70" s="61"/>
    </row>
    <row r="71" spans="1:6" ht="11.25" customHeight="1">
      <c r="A71" s="61"/>
      <c r="B71" s="61"/>
      <c r="C71" s="61"/>
      <c r="F71" s="61"/>
    </row>
    <row r="72" spans="1:6">
      <c r="A72" s="62"/>
      <c r="B72" s="62"/>
    </row>
  </sheetData>
  <mergeCells count="9">
    <mergeCell ref="C1:F1"/>
    <mergeCell ref="F5:F6"/>
    <mergeCell ref="A5:A6"/>
    <mergeCell ref="B5:B6"/>
    <mergeCell ref="A2:F2"/>
    <mergeCell ref="D5:D6"/>
    <mergeCell ref="E5:E6"/>
    <mergeCell ref="C4:F4"/>
    <mergeCell ref="C5:C6"/>
  </mergeCells>
  <phoneticPr fontId="0" type="noConversion"/>
  <pageMargins left="0.98425196850393704" right="0.39370078740157483" top="0.39370078740157483" bottom="0.39370078740157483" header="0" footer="0"/>
  <pageSetup paperSize="9" scale="5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Шестаки</vt:lpstr>
      <vt:lpstr>Шестаки!Область_печати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2017-12-01T03:56:07Z</cp:lastPrinted>
  <dcterms:created xsi:type="dcterms:W3CDTF">2006-09-28T05:33:49Z</dcterms:created>
  <dcterms:modified xsi:type="dcterms:W3CDTF">2017-12-05T08:23:28Z</dcterms:modified>
</cp:coreProperties>
</file>