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с " sheetId="1" r:id="rId1"/>
  </sheets>
  <definedNames/>
  <calcPr fullCalcOnLoad="1"/>
</workbook>
</file>

<file path=xl/sharedStrings.xml><?xml version="1.0" encoding="utf-8"?>
<sst xmlns="http://schemas.openxmlformats.org/spreadsheetml/2006/main" count="300" uniqueCount="300">
  <si>
    <t>тыс. руб.</t>
  </si>
  <si>
    <t>Код бюджетной классификации</t>
  </si>
  <si>
    <t>Наименование платежей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</si>
  <si>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</si>
  <si>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</si>
  <si>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</si>
  <si>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</si>
  <si>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</si>
  <si>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1 01 02000 00 0000 000</t>
  </si>
  <si>
    <t>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</si>
  <si>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</si>
  <si>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</si>
  <si>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</si>
  <si>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</si>
  <si>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</si>
  <si>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</si>
  <si>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</si>
  <si>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</si>
  <si>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</si>
  <si>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</si>
  <si>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</si>
  <si>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</si>
  <si>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</si>
  <si>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ИМУЩЕСТВО</t>
  </si>
  <si>
    <t>1 06 00000 00 0000 000</t>
  </si>
  <si>
    <t>Налог на имущество физических лиц</t>
  </si>
  <si>
    <t>1 06 01000 00 0000 000</t>
  </si>
  <si>
    <t>Земельный налог</t>
  </si>
  <si>
    <t>1 06 06000 00 0000 000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</si>
  <si>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</si>
  <si>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</si>
  <si>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</si>
  <si>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</si>
  <si>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</si>
  <si>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</si>
  <si>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</si>
  <si>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</si>
  <si>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</si>
  <si>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</si>
  <si>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1 11 09000 00 0000 120</t>
  </si>
  <si>
    <t>ДОХОДЫ ОТ ПРОДАЖИ МАТЕРИАЛЬНЫХ И НЕМАТЕРИАЛЬНЫХ АКТИВОВ</t>
  </si>
  <si>
    <t>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</si>
  <si>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</si>
  <si>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1 14 06000 00 0000 430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</si>
  <si>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</si>
  <si>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</si>
  <si>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</si>
  <si>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</si>
  <si>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</si>
  <si>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</si>
  <si>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</si>
  <si>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</si>
  <si>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</si>
  <si>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</si>
  <si>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Прочие субсидии</t>
  </si>
  <si>
    <t>2 02 02999 00 0000 151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</si>
  <si>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</si>
  <si>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</si>
  <si>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</si>
  <si>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2 02 03015 00 0000 151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</si>
  <si>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</si>
  <si>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</si>
  <si>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</si>
  <si>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</si>
  <si>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</si>
  <si>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</si>
  <si>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</si>
  <si>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</si>
  <si>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ВСЕГО ДОХОДОВ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</si>
  <si>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</si>
  <si>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</si>
  <si>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</si>
  <si>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% исполнения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</si>
  <si>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</si>
  <si>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</si>
  <si>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</si>
  <si>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2 18 00000 00 0000 000</t>
  </si>
  <si>
    <t>2 18 05000 10 0000 151</t>
  </si>
  <si>
    <t xml:space="preserve"> 2 18 05010 10 0000 151</t>
  </si>
  <si>
    <t>Дотации бюджетам на поддержку мер по обеспечению сбалансированности бюджетов</t>
  </si>
  <si>
    <t>2 02 01003 0000 00 151</t>
  </si>
  <si>
    <t>Дотации бюджетам поселений на поддержку мер по обеспечению сбалансированности бюджетов</t>
  </si>
  <si>
    <t>2 02 01003 10 0000 151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</si>
  <si>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</si>
  <si>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1 01 02040 01 0000 110</t>
  </si>
  <si>
    <t>План</t>
  </si>
  <si>
    <t>Ожидаемая оценка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</si>
  <si>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</si>
  <si>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</si>
  <si>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</si>
  <si>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</si>
  <si>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</si>
  <si>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</si>
  <si>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</si>
  <si>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</si>
  <si>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</si>
  <si>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</si>
  <si>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</si>
  <si>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</si>
  <si>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</si>
  <si>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</si>
  <si>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</si>
  <si>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</si>
  <si>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</si>
  <si>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</si>
  <si>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</si>
  <si>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</si>
  <si>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</si>
  <si>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</si>
  <si>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</si>
  <si>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</si>
  <si>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</si>
  <si>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</si>
  <si>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</si>
  <si>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</si>
  <si>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</si>
  <si>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</si>
  <si>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</si>
  <si>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</si>
  <si>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</si>
  <si>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</si>
  <si>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ИТОГО РАСХОДОВ</t>
  </si>
  <si>
    <t>ДЕФИЦИТ (ПРОФИЦИТ)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</si>
  <si>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</si>
  <si>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</si>
  <si>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</si>
  <si>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903 01 02 00 00 00 0000 000</t>
  </si>
  <si>
    <t xml:space="preserve">Бюджетные кредиты от других бюджетов бюджетной системы Российской Федерации </t>
  </si>
  <si>
    <t>903  01 03 00 00 00 0000 000</t>
  </si>
  <si>
    <t>Изменение остатков средств на счетах по учету средств бюджетов</t>
  </si>
  <si>
    <t>000 01 05 00 00 00 0000 000</t>
  </si>
  <si>
    <t>0100</t>
  </si>
  <si>
    <t>0102</t>
  </si>
  <si>
    <t>0103</t>
  </si>
  <si>
    <t>0104</t>
  </si>
  <si>
    <t>Судебная система</t>
  </si>
  <si>
    <t>0105</t>
  </si>
  <si>
    <t>0106</t>
  </si>
  <si>
    <t>0107</t>
  </si>
  <si>
    <t>0111</t>
  </si>
  <si>
    <t>Прикладные научные исследования в области общегосударственных вопросов</t>
  </si>
  <si>
    <t>0112</t>
  </si>
  <si>
    <t>0113</t>
  </si>
  <si>
    <t>0200</t>
  </si>
  <si>
    <t>0203</t>
  </si>
  <si>
    <t>Мобилизационная подготовка экономики</t>
  </si>
  <si>
    <t>0204</t>
  </si>
  <si>
    <t>0300</t>
  </si>
  <si>
    <t>0309</t>
  </si>
  <si>
    <t>Обеспечение пожарной безопасности</t>
  </si>
  <si>
    <t>0310</t>
  </si>
  <si>
    <t>Миграционная политика</t>
  </si>
  <si>
    <t>0311</t>
  </si>
  <si>
    <t>0314</t>
  </si>
  <si>
    <t>0400</t>
  </si>
  <si>
    <t>0401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</si>
  <si>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</si>
  <si>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</si>
  <si>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</si>
  <si>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</si>
  <si>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</si>
  <si>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</si>
  <si>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</si>
  <si>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</si>
  <si>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</si>
  <si>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</si>
  <si>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</si>
  <si>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</si>
  <si>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</si>
  <si>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</si>
  <si>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</si>
  <si>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</si>
  <si>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</si>
  <si>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</si>
  <si>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</si>
  <si>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</si>
  <si>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</si>
  <si>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</si>
  <si>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</si>
  <si>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</si>
  <si>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</si>
  <si>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</si>
  <si>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</si>
  <si>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0700</t>
  </si>
  <si>
    <t>Дошкольное образование</t>
  </si>
  <si>
    <t>0701</t>
  </si>
  <si>
    <t>Общее образование</t>
  </si>
  <si>
    <t>0702</t>
  </si>
  <si>
    <t>Начальное профессиональное образование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</si>
  <si>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</si>
  <si>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</si>
  <si>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</si>
  <si>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</si>
  <si>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</si>
  <si>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0707</t>
  </si>
  <si>
    <t>Другие вопросы в области образования</t>
  </si>
  <si>
    <t>0709</t>
  </si>
  <si>
    <t>0800</t>
  </si>
  <si>
    <t>0801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</si>
  <si>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</si>
  <si>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</si>
  <si>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</si>
  <si>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</si>
  <si>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</si>
  <si>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</si>
  <si>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</si>
  <si>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</si>
  <si>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</si>
  <si>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</si>
  <si>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</si>
  <si>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</si>
  <si>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</si>
  <si>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</si>
  <si>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</si>
  <si>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</si>
  <si>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</si>
  <si>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1000</t>
  </si>
  <si>
    <t>1001</t>
  </si>
  <si>
    <t>Социальное обслуживание населения</t>
  </si>
  <si>
    <t>1002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</si>
  <si>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</si>
  <si>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</si>
  <si>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</si>
  <si>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</si>
  <si>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</si>
  <si>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</si>
  <si>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</si>
  <si>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</si>
  <si>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</si>
  <si>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</si>
  <si>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</si>
  <si>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</si>
  <si>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</si>
  <si>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</si>
  <si>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</si>
  <si>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</si>
  <si>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</si>
  <si>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</si>
  <si>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</si>
  <si>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1300</t>
  </si>
  <si>
    <t>1301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</si>
  <si>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</si>
  <si>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</si>
  <si>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</si>
  <si>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</si>
  <si>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</si>
  <si>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</si>
  <si>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</si>
  <si>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</si>
  <si>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9600</t>
  </si>
  <si>
    <t xml:space="preserve">Государственные (муниципальные) ценные бумаги, номинальная стоимость которых указана в валюте Российской Федерации
</t>
  </si>
  <si>
    <t>000 01 01 00 00 00 0000 000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</si>
  <si>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</si>
  <si>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810 01 01 00 00 02 0000 710</t>
  </si>
  <si>
    <t>Получение кредитов от кредитных организаций в валюте Российской Федерации</t>
  </si>
  <si>
    <t xml:space="preserve"> 01 02 00 00 00 0000 700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</si>
  <si>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</si>
  <si>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</si>
  <si>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</si>
  <si>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</si>
  <si>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</si>
  <si>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810 01 03 00 00 00 0000 800</t>
  </si>
  <si>
    <t>Увеличение остатков средств бюджетов</t>
  </si>
  <si>
    <t>000 01 05 00 00 00 0000 500</t>
  </si>
  <si>
    <t>Уменьшение остатков средств бюджетов</t>
  </si>
  <si>
    <t>000 01 05 00 00 00 0000 600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</si>
  <si>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</si>
  <si>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1 06 01030 13 0000 110</t>
  </si>
  <si>
    <t>Земельный налог с организаций, обладающих земельным участком, расположенным в границах городских  поселений</t>
  </si>
  <si>
    <t>1 06 06033 13 0000 110</t>
  </si>
  <si>
    <t>Земельный налог с физических лиц, обладающих земельным участком, расположенным в границах  городских  поселений</t>
  </si>
  <si>
    <t>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</si>
  <si>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</si>
  <si>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</si>
  <si>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</si>
  <si>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</si>
  <si>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</si>
  <si>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</si>
  <si>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2 02 01001 13 0000 151</t>
  </si>
  <si>
    <t>Прочие субсидии бюджетам городских поселений</t>
  </si>
  <si>
    <t>2 02 02999 13 0000 151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</si>
  <si>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</si>
  <si>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2 02 03015 13 0000 151</t>
  </si>
  <si>
    <t>Субвенции бюджетам городских поселений на выполнение передаваемых полномочий субъектов Российской Федерации</t>
  </si>
  <si>
    <t>2 02 03024 13 0000 151</t>
  </si>
  <si>
    <t>Дотации бюджетам городских поселений на выравнивание бюджетной обеспеченности</t>
  </si>
  <si>
    <t>КУЛЬТУРА, КИНЕМАТОГРАФИЯ</t>
  </si>
  <si>
    <t xml:space="preserve"> 903 01 02 00 00 13 0000 710</t>
  </si>
  <si>
    <t>903 01 02 00 00 13 0000 810</t>
  </si>
  <si>
    <t xml:space="preserve"> 903 01 03 01 00 13 0000 710</t>
  </si>
  <si>
    <t>903 01 03 01 00 13 0000 810</t>
  </si>
  <si>
    <t>000 01 05 02 01 13 0000 510</t>
  </si>
  <si>
    <t>000 01 05 02 01 13 0000 610</t>
  </si>
  <si>
    <t>Получение кредитов от кредитных организаций бюджетами городских поселений в валюте Российской Федерации</t>
  </si>
  <si>
    <t xml:space="preserve">Погашение бюджетами городских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</si>
  <si>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</si>
  <si>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 городских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</si>
  <si>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</si>
  <si>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</si>
  <si>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Ожидаемая оценка исполнения бюджета Шестаковского муниципального образования за 2015 год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</si>
</sst>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  <numFmt numFmtId="208" formatCode="000000"/>
  </numFmts>
  <fonts count="53">
    <font>
      <sz val="10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Book Antiqua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0"/>
      <name val="Times New Roman"/>
      <family val="1"/>
    </font>
    <font>
      <b/>
      <sz val="10"/>
      <name val="Book Antiqua"/>
      <family val="1"/>
    </font>
    <font>
      <b/>
      <sz val="12"/>
      <name val="Times New Roman"/>
      <family val="1"/>
    </font>
    <font>
      <sz val="12"/>
      <name val="Book Antiqua"/>
      <family val="1"/>
    </font>
    <font>
      <b/>
      <sz val="9"/>
      <name val="Book Antiqua"/>
      <family val="1"/>
    </font>
    <font>
      <b/>
      <sz val="14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9" fillId="0" borderId="0" xfId="57" applyFont="1" applyAlignment="1">
      <alignment vertical="center"/>
      <protection/>
    </xf>
    <xf numFmtId="0" fontId="10" fillId="33" borderId="10" xfId="57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Border="1" applyAlignment="1">
      <alignment horizontal="center" vertical="center"/>
    </xf>
    <xf numFmtId="49" fontId="10" fillId="33" borderId="10" xfId="63" applyNumberFormat="1" applyFont="1" applyFill="1" applyBorder="1" applyAlignment="1">
      <alignment horizontal="center" vertical="center" wrapText="1"/>
      <protection/>
    </xf>
    <xf numFmtId="49" fontId="8" fillId="34" borderId="10" xfId="63" applyNumberFormat="1" applyFont="1" applyFill="1" applyBorder="1" applyAlignment="1">
      <alignment horizontal="center" vertical="center" wrapText="1"/>
      <protection/>
    </xf>
    <xf numFmtId="49" fontId="4" fillId="0" borderId="10" xfId="63" applyNumberFormat="1" applyFont="1" applyFill="1" applyBorder="1" applyAlignment="1">
      <alignment horizontal="center" vertical="center" wrapText="1"/>
      <protection/>
    </xf>
    <xf numFmtId="49" fontId="8" fillId="0" borderId="10" xfId="62" applyNumberFormat="1" applyFont="1" applyBorder="1" applyAlignment="1">
      <alignment horizontal="center" vertical="center"/>
      <protection/>
    </xf>
    <xf numFmtId="49" fontId="4" fillId="0" borderId="10" xfId="62" applyNumberFormat="1" applyFont="1" applyBorder="1" applyAlignment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horizontal="center" vertical="center" wrapText="1"/>
      <protection hidden="1"/>
    </xf>
    <xf numFmtId="49" fontId="8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1" fontId="8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53" applyNumberFormat="1" applyFont="1" applyFill="1" applyAlignment="1" applyProtection="1">
      <alignment horizontal="center" vertical="center" wrapText="1"/>
      <protection hidden="1"/>
    </xf>
    <xf numFmtId="49" fontId="10" fillId="33" borderId="10" xfId="62" applyNumberFormat="1" applyFont="1" applyFill="1" applyBorder="1" applyAlignment="1">
      <alignment horizontal="center" vertical="center"/>
      <protection/>
    </xf>
    <xf numFmtId="0" fontId="8" fillId="0" borderId="10" xfId="58" applyNumberFormat="1" applyFont="1" applyFill="1" applyBorder="1" applyAlignment="1" applyProtection="1">
      <alignment horizontal="center" vertical="center" wrapText="1"/>
      <protection hidden="1"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0" xfId="57" applyNumberFormat="1" applyFont="1" applyFill="1" applyBorder="1" applyAlignment="1" applyProtection="1">
      <alignment horizontal="center" vertical="center" wrapText="1"/>
      <protection hidden="1"/>
    </xf>
    <xf numFmtId="49" fontId="8" fillId="33" borderId="10" xfId="59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3" applyNumberFormat="1" applyFont="1" applyFill="1" applyAlignment="1" applyProtection="1">
      <alignment horizontal="center" vertical="center" wrapText="1"/>
      <protection hidden="1"/>
    </xf>
    <xf numFmtId="0" fontId="10" fillId="33" borderId="10" xfId="62" applyNumberFormat="1" applyFont="1" applyFill="1" applyBorder="1" applyAlignment="1">
      <alignment horizontal="center" vertical="center"/>
      <protection/>
    </xf>
    <xf numFmtId="0" fontId="10" fillId="33" borderId="10" xfId="60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5" applyNumberFormat="1" applyFont="1" applyFill="1" applyBorder="1" applyAlignment="1" applyProtection="1">
      <alignment horizontal="right" vertical="center" wrapText="1"/>
      <protection hidden="1"/>
    </xf>
    <xf numFmtId="4" fontId="10" fillId="33" borderId="10" xfId="55" applyNumberFormat="1" applyFont="1" applyFill="1" applyBorder="1" applyAlignment="1">
      <alignment horizontal="right" vertical="center"/>
      <protection/>
    </xf>
    <xf numFmtId="4" fontId="10" fillId="33" borderId="10" xfId="57" applyNumberFormat="1" applyFont="1" applyFill="1" applyBorder="1" applyAlignment="1">
      <alignment horizontal="right" vertical="center"/>
      <protection/>
    </xf>
    <xf numFmtId="4" fontId="10" fillId="0" borderId="10" xfId="57" applyNumberFormat="1" applyFont="1" applyBorder="1" applyAlignment="1">
      <alignment horizontal="right" vertical="center"/>
      <protection/>
    </xf>
    <xf numFmtId="4" fontId="2" fillId="0" borderId="10" xfId="57" applyNumberFormat="1" applyFont="1" applyBorder="1" applyAlignment="1">
      <alignment horizontal="right" vertical="center"/>
      <protection/>
    </xf>
    <xf numFmtId="4" fontId="10" fillId="0" borderId="10" xfId="57" applyNumberFormat="1" applyFont="1" applyFill="1" applyBorder="1" applyAlignment="1">
      <alignment horizontal="right" vertical="center"/>
      <protection/>
    </xf>
    <xf numFmtId="0" fontId="3" fillId="0" borderId="0" xfId="56" applyFont="1" applyAlignment="1">
      <alignment vertical="center"/>
      <protection/>
    </xf>
    <xf numFmtId="0" fontId="5" fillId="0" borderId="0" xfId="56" applyFont="1" applyAlignment="1" applyProtection="1">
      <alignment vertical="center"/>
      <protection hidden="1"/>
    </xf>
    <xf numFmtId="0" fontId="5" fillId="0" borderId="0" xfId="56" applyFont="1" applyFill="1" applyAlignment="1" applyProtection="1">
      <alignment vertical="center"/>
      <protection hidden="1"/>
    </xf>
    <xf numFmtId="0" fontId="12" fillId="0" borderId="0" xfId="56" applyFont="1" applyAlignment="1" applyProtection="1">
      <alignment horizontal="right" vertical="center"/>
      <protection hidden="1"/>
    </xf>
    <xf numFmtId="0" fontId="9" fillId="0" borderId="0" xfId="56" applyFont="1" applyAlignment="1">
      <alignment vertical="center"/>
      <protection/>
    </xf>
    <xf numFmtId="0" fontId="11" fillId="0" borderId="0" xfId="56" applyFont="1" applyAlignment="1">
      <alignment vertical="center"/>
      <protection/>
    </xf>
    <xf numFmtId="0" fontId="10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56" applyFont="1" applyAlignment="1">
      <alignment vertical="center"/>
      <protection/>
    </xf>
    <xf numFmtId="0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10" fillId="35" borderId="10" xfId="56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56" applyFont="1" applyAlignment="1">
      <alignment vertical="center"/>
      <protection/>
    </xf>
    <xf numFmtId="4" fontId="10" fillId="33" borderId="10" xfId="55" applyNumberFormat="1" applyFont="1" applyFill="1" applyBorder="1" applyAlignment="1" applyProtection="1">
      <alignment horizontal="right" vertical="center" wrapText="1"/>
      <protection hidden="1"/>
    </xf>
    <xf numFmtId="4" fontId="10" fillId="0" borderId="10" xfId="55" applyNumberFormat="1" applyFont="1" applyFill="1" applyBorder="1" applyAlignment="1" applyProtection="1">
      <alignment horizontal="right" vertical="center" wrapText="1"/>
      <protection hidden="1"/>
    </xf>
    <xf numFmtId="4" fontId="10" fillId="33" borderId="10" xfId="56" applyNumberFormat="1" applyFont="1" applyFill="1" applyBorder="1" applyAlignment="1">
      <alignment horizontal="right" vertical="center"/>
      <protection/>
    </xf>
    <xf numFmtId="4" fontId="10" fillId="0" borderId="10" xfId="56" applyNumberFormat="1" applyFont="1" applyBorder="1" applyAlignment="1">
      <alignment horizontal="right" vertical="center"/>
      <protection/>
    </xf>
    <xf numFmtId="4" fontId="2" fillId="0" borderId="10" xfId="56" applyNumberFormat="1" applyFont="1" applyBorder="1" applyAlignment="1">
      <alignment horizontal="right" vertical="center"/>
      <protection/>
    </xf>
    <xf numFmtId="4" fontId="10" fillId="33" borderId="10" xfId="56" applyNumberFormat="1" applyFont="1" applyFill="1" applyBorder="1" applyAlignment="1" applyProtection="1">
      <alignment horizontal="right" vertical="center" wrapText="1"/>
      <protection hidden="1"/>
    </xf>
    <xf numFmtId="4" fontId="10" fillId="0" borderId="10" xfId="56" applyNumberFormat="1" applyFont="1" applyFill="1" applyBorder="1" applyAlignment="1" applyProtection="1">
      <alignment horizontal="right" vertical="center" wrapText="1"/>
      <protection hidden="1"/>
    </xf>
    <xf numFmtId="4" fontId="12" fillId="35" borderId="10" xfId="56" applyNumberFormat="1" applyFont="1" applyFill="1" applyBorder="1" applyAlignment="1">
      <alignment horizontal="right" vertical="center"/>
      <protection/>
    </xf>
    <xf numFmtId="0" fontId="10" fillId="0" borderId="0" xfId="56" applyFont="1" applyAlignment="1" applyProtection="1">
      <alignment horizontal="right" vertical="center"/>
      <protection hidden="1"/>
    </xf>
    <xf numFmtId="208" fontId="8" fillId="36" borderId="10" xfId="0" applyNumberFormat="1" applyFont="1" applyFill="1" applyBorder="1" applyAlignment="1">
      <alignment horizontal="center" vertical="center" wrapText="1"/>
    </xf>
    <xf numFmtId="208" fontId="4" fillId="36" borderId="10" xfId="0" applyNumberFormat="1" applyFont="1" applyFill="1" applyBorder="1" applyAlignment="1">
      <alignment horizontal="center" vertical="center" wrapText="1"/>
    </xf>
    <xf numFmtId="208" fontId="10" fillId="37" borderId="10" xfId="0" applyNumberFormat="1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 wrapText="1" indent="3"/>
    </xf>
    <xf numFmtId="0" fontId="2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left" vertical="center" wrapText="1" indent="2"/>
    </xf>
    <xf numFmtId="0" fontId="12" fillId="35" borderId="10" xfId="57" applyNumberFormat="1" applyFont="1" applyFill="1" applyBorder="1" applyAlignment="1" applyProtection="1">
      <alignment horizontal="left" vertical="center" wrapText="1"/>
      <protection hidden="1"/>
    </xf>
    <xf numFmtId="0" fontId="10" fillId="33" borderId="10" xfId="57" applyNumberFormat="1" applyFont="1" applyFill="1" applyBorder="1" applyAlignment="1" applyProtection="1">
      <alignment horizontal="left" vertical="center" wrapText="1" indent="1"/>
      <protection hidden="1"/>
    </xf>
    <xf numFmtId="3" fontId="10" fillId="33" borderId="10" xfId="57" applyNumberFormat="1" applyFont="1" applyFill="1" applyBorder="1" applyAlignment="1">
      <alignment horizontal="right" vertical="center"/>
      <protection/>
    </xf>
    <xf numFmtId="0" fontId="10" fillId="0" borderId="10" xfId="57" applyNumberFormat="1" applyFont="1" applyFill="1" applyBorder="1" applyAlignment="1" applyProtection="1">
      <alignment horizontal="left" vertical="center" wrapText="1" indent="2"/>
      <protection hidden="1"/>
    </xf>
    <xf numFmtId="3" fontId="10" fillId="0" borderId="10" xfId="57" applyNumberFormat="1" applyFont="1" applyBorder="1" applyAlignment="1">
      <alignment horizontal="right" vertical="center"/>
      <protection/>
    </xf>
    <xf numFmtId="0" fontId="2" fillId="0" borderId="10" xfId="0" applyFont="1" applyBorder="1" applyAlignment="1">
      <alignment horizontal="left" wrapText="1" indent="3"/>
    </xf>
    <xf numFmtId="3" fontId="2" fillId="0" borderId="10" xfId="57" applyNumberFormat="1" applyFont="1" applyBorder="1" applyAlignment="1">
      <alignment horizontal="right" vertical="center"/>
      <protection/>
    </xf>
    <xf numFmtId="49" fontId="2" fillId="0" borderId="10" xfId="0" applyNumberFormat="1" applyFont="1" applyBorder="1" applyAlignment="1">
      <alignment horizontal="left" vertical="center" wrapText="1" indent="3"/>
    </xf>
    <xf numFmtId="49" fontId="10" fillId="33" borderId="10" xfId="63" applyNumberFormat="1" applyFont="1" applyFill="1" applyBorder="1" applyAlignment="1">
      <alignment horizontal="left" vertical="center" wrapText="1" indent="1"/>
      <protection/>
    </xf>
    <xf numFmtId="0" fontId="10" fillId="33" borderId="10" xfId="62" applyFont="1" applyFill="1" applyBorder="1" applyAlignment="1">
      <alignment horizontal="left" vertical="center" indent="1"/>
      <protection/>
    </xf>
    <xf numFmtId="0" fontId="10" fillId="0" borderId="10" xfId="62" applyFont="1" applyBorder="1" applyAlignment="1">
      <alignment horizontal="left" vertical="center" wrapText="1" indent="2"/>
      <protection/>
    </xf>
    <xf numFmtId="0" fontId="2" fillId="0" borderId="10" xfId="62" applyFont="1" applyBorder="1" applyAlignment="1">
      <alignment horizontal="left" vertical="center" wrapText="1" indent="3"/>
      <protection/>
    </xf>
    <xf numFmtId="0" fontId="10" fillId="0" borderId="10" xfId="55" applyNumberFormat="1" applyFont="1" applyFill="1" applyBorder="1" applyAlignment="1" applyProtection="1">
      <alignment horizontal="left" vertical="center" wrapText="1" indent="2"/>
      <protection hidden="1"/>
    </xf>
    <xf numFmtId="49" fontId="10" fillId="0" borderId="10" xfId="0" applyNumberFormat="1" applyFont="1" applyBorder="1" applyAlignment="1">
      <alignment horizontal="left" vertical="center" wrapText="1" indent="2"/>
    </xf>
    <xf numFmtId="0" fontId="10" fillId="33" borderId="10" xfId="0" applyFont="1" applyFill="1" applyBorder="1" applyAlignment="1">
      <alignment horizontal="left" vertical="center" wrapText="1" indent="1"/>
    </xf>
    <xf numFmtId="0" fontId="7" fillId="33" borderId="10" xfId="0" applyFont="1" applyFill="1" applyBorder="1" applyAlignment="1">
      <alignment vertical="center" wrapText="1"/>
    </xf>
    <xf numFmtId="0" fontId="10" fillId="36" borderId="10" xfId="0" applyFont="1" applyFill="1" applyBorder="1" applyAlignment="1">
      <alignment horizontal="left" vertical="center" wrapText="1" indent="2"/>
    </xf>
    <xf numFmtId="0" fontId="10" fillId="0" borderId="10" xfId="0" applyFont="1" applyFill="1" applyBorder="1" applyAlignment="1">
      <alignment horizontal="left" vertical="center" wrapText="1" indent="2"/>
    </xf>
    <xf numFmtId="49" fontId="10" fillId="33" borderId="10" xfId="0" applyNumberFormat="1" applyFont="1" applyFill="1" applyBorder="1" applyAlignment="1">
      <alignment horizontal="left" vertical="center" wrapText="1" indent="1"/>
    </xf>
    <xf numFmtId="0" fontId="7" fillId="37" borderId="10" xfId="0" applyFont="1" applyFill="1" applyBorder="1" applyAlignment="1">
      <alignment horizontal="left" vertical="center" wrapText="1"/>
    </xf>
    <xf numFmtId="207" fontId="10" fillId="0" borderId="10" xfId="0" applyNumberFormat="1" applyFont="1" applyBorder="1" applyAlignment="1">
      <alignment horizontal="left" vertical="center" wrapText="1" indent="2"/>
    </xf>
    <xf numFmtId="0" fontId="10" fillId="33" borderId="10" xfId="60" applyNumberFormat="1" applyFont="1" applyFill="1" applyBorder="1" applyAlignment="1" applyProtection="1">
      <alignment horizontal="left" vertical="center" wrapText="1" indent="1"/>
      <protection hidden="1"/>
    </xf>
    <xf numFmtId="0" fontId="10" fillId="0" borderId="10" xfId="0" applyFont="1" applyBorder="1" applyAlignment="1">
      <alignment horizontal="left" vertical="center" wrapText="1" indent="2"/>
    </xf>
    <xf numFmtId="49" fontId="2" fillId="0" borderId="10" xfId="0" applyNumberFormat="1" applyFont="1" applyBorder="1" applyAlignment="1">
      <alignment horizontal="left" vertical="center" wrapText="1" indent="2"/>
    </xf>
    <xf numFmtId="3" fontId="12" fillId="35" borderId="10" xfId="56" applyNumberFormat="1" applyFont="1" applyFill="1" applyBorder="1" applyAlignment="1">
      <alignment horizontal="right" vertical="center"/>
      <protection/>
    </xf>
    <xf numFmtId="0" fontId="10" fillId="33" borderId="10" xfId="56" applyNumberFormat="1" applyFont="1" applyFill="1" applyBorder="1" applyAlignment="1" applyProtection="1">
      <alignment horizontal="left" vertical="center" wrapText="1" indent="1"/>
      <protection hidden="1"/>
    </xf>
    <xf numFmtId="3" fontId="10" fillId="33" borderId="10" xfId="56" applyNumberFormat="1" applyFont="1" applyFill="1" applyBorder="1" applyAlignment="1">
      <alignment horizontal="right" vertical="center"/>
      <protection/>
    </xf>
    <xf numFmtId="0" fontId="10" fillId="0" borderId="10" xfId="56" applyNumberFormat="1" applyFont="1" applyFill="1" applyBorder="1" applyAlignment="1" applyProtection="1">
      <alignment horizontal="left" vertical="center" wrapText="1" indent="2"/>
      <protection hidden="1"/>
    </xf>
    <xf numFmtId="3" fontId="10" fillId="0" borderId="10" xfId="56" applyNumberFormat="1" applyFont="1" applyBorder="1" applyAlignment="1">
      <alignment horizontal="right" vertical="center"/>
      <protection/>
    </xf>
    <xf numFmtId="3" fontId="2" fillId="0" borderId="10" xfId="56" applyNumberFormat="1" applyFont="1" applyBorder="1" applyAlignment="1">
      <alignment horizontal="right" vertical="center"/>
      <protection/>
    </xf>
    <xf numFmtId="0" fontId="10" fillId="0" borderId="10" xfId="58" applyNumberFormat="1" applyFont="1" applyFill="1" applyBorder="1" applyAlignment="1" applyProtection="1">
      <alignment horizontal="left" vertical="center" wrapText="1" indent="2"/>
      <protection hidden="1"/>
    </xf>
    <xf numFmtId="0" fontId="10" fillId="33" borderId="10" xfId="62" applyNumberFormat="1" applyFont="1" applyFill="1" applyBorder="1" applyAlignment="1">
      <alignment horizontal="left" vertical="center" wrapText="1" indent="1"/>
      <protection/>
    </xf>
    <xf numFmtId="0" fontId="12" fillId="35" borderId="10" xfId="56" applyNumberFormat="1" applyFont="1" applyFill="1" applyBorder="1" applyAlignment="1" applyProtection="1">
      <alignment horizontal="left" vertical="center" wrapText="1"/>
      <protection hidden="1"/>
    </xf>
    <xf numFmtId="0" fontId="12" fillId="35" borderId="10" xfId="56" applyNumberFormat="1" applyFont="1" applyFill="1" applyBorder="1" applyAlignment="1" applyProtection="1">
      <alignment vertical="center"/>
      <protection hidden="1"/>
    </xf>
    <xf numFmtId="0" fontId="12" fillId="35" borderId="10" xfId="56" applyNumberFormat="1" applyFont="1" applyFill="1" applyBorder="1" applyAlignment="1" applyProtection="1">
      <alignment horizontal="right" vertical="center"/>
      <protection hidden="1"/>
    </xf>
    <xf numFmtId="49" fontId="12" fillId="35" borderId="11" xfId="0" applyNumberFormat="1" applyFont="1" applyFill="1" applyBorder="1" applyAlignment="1">
      <alignment vertical="center" wrapText="1"/>
    </xf>
    <xf numFmtId="49" fontId="10" fillId="35" borderId="12" xfId="0" applyNumberFormat="1" applyFont="1" applyFill="1" applyBorder="1" applyAlignment="1">
      <alignment horizontal="center" vertical="center"/>
    </xf>
    <xf numFmtId="198" fontId="10" fillId="35" borderId="12" xfId="71" applyNumberFormat="1" applyFont="1" applyFill="1" applyBorder="1" applyAlignment="1">
      <alignment horizontal="right" vertical="center" indent="1"/>
    </xf>
    <xf numFmtId="198" fontId="2" fillId="35" borderId="13" xfId="71" applyNumberFormat="1" applyFont="1" applyFill="1" applyBorder="1" applyAlignment="1">
      <alignment horizontal="center" vertical="center"/>
    </xf>
    <xf numFmtId="0" fontId="3" fillId="0" borderId="0" xfId="54" applyFont="1" applyAlignment="1">
      <alignment vertical="center"/>
      <protection/>
    </xf>
    <xf numFmtId="49" fontId="10" fillId="33" borderId="14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198" fontId="10" fillId="33" borderId="10" xfId="0" applyNumberFormat="1" applyFont="1" applyFill="1" applyBorder="1" applyAlignment="1">
      <alignment horizontal="right" vertical="center" inden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98" fontId="2" fillId="0" borderId="10" xfId="0" applyNumberFormat="1" applyFont="1" applyFill="1" applyBorder="1" applyAlignment="1">
      <alignment horizontal="right" vertical="center" indent="1" shrinkToFit="1"/>
    </xf>
    <xf numFmtId="3" fontId="10" fillId="0" borderId="0" xfId="0" applyNumberFormat="1" applyFont="1" applyFill="1" applyBorder="1" applyAlignment="1">
      <alignment horizontal="right" inden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198" fontId="10" fillId="0" borderId="10" xfId="0" applyNumberFormat="1" applyFont="1" applyFill="1" applyBorder="1" applyAlignment="1">
      <alignment horizontal="right" vertical="center" indent="1"/>
    </xf>
    <xf numFmtId="49" fontId="12" fillId="35" borderId="15" xfId="0" applyNumberFormat="1" applyFont="1" applyFill="1" applyBorder="1" applyAlignment="1">
      <alignment horizontal="left" vertical="center" wrapText="1"/>
    </xf>
    <xf numFmtId="49" fontId="10" fillId="35" borderId="16" xfId="0" applyNumberFormat="1" applyFont="1" applyFill="1" applyBorder="1" applyAlignment="1">
      <alignment horizontal="center" vertical="center"/>
    </xf>
    <xf numFmtId="198" fontId="10" fillId="35" borderId="16" xfId="0" applyNumberFormat="1" applyFont="1" applyFill="1" applyBorder="1" applyAlignment="1">
      <alignment horizontal="right" vertical="center" indent="1"/>
    </xf>
    <xf numFmtId="49" fontId="12" fillId="35" borderId="11" xfId="0" applyNumberFormat="1" applyFont="1" applyFill="1" applyBorder="1" applyAlignment="1">
      <alignment horizontal="left" vertical="center" wrapText="1"/>
    </xf>
    <xf numFmtId="49" fontId="2" fillId="35" borderId="12" xfId="0" applyNumberFormat="1" applyFont="1" applyFill="1" applyBorder="1" applyAlignment="1">
      <alignment horizontal="center"/>
    </xf>
    <xf numFmtId="198" fontId="10" fillId="35" borderId="12" xfId="0" applyNumberFormat="1" applyFont="1" applyFill="1" applyBorder="1" applyAlignment="1">
      <alignment horizontal="right" vertical="center" indent="1"/>
    </xf>
    <xf numFmtId="0" fontId="10" fillId="33" borderId="17" xfId="0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198" fontId="2" fillId="0" borderId="10" xfId="0" applyNumberFormat="1" applyFont="1" applyFill="1" applyBorder="1" applyAlignment="1">
      <alignment horizontal="right" vertical="center" inden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98" fontId="2" fillId="0" borderId="10" xfId="0" applyNumberFormat="1" applyFont="1" applyFill="1" applyBorder="1" applyAlignment="1">
      <alignment horizontal="right" vertical="center" wrapText="1" indent="1"/>
    </xf>
    <xf numFmtId="0" fontId="2" fillId="0" borderId="17" xfId="0" applyNumberFormat="1" applyFont="1" applyFill="1" applyBorder="1" applyAlignment="1">
      <alignment horizontal="left" vertical="center" wrapText="1"/>
    </xf>
    <xf numFmtId="198" fontId="10" fillId="0" borderId="10" xfId="0" applyNumberFormat="1" applyFont="1" applyFill="1" applyBorder="1" applyAlignment="1">
      <alignment horizontal="right" vertical="center" wrapText="1" indent="1"/>
    </xf>
    <xf numFmtId="0" fontId="2" fillId="0" borderId="10" xfId="0" applyFont="1" applyBorder="1" applyAlignment="1" applyProtection="1">
      <alignment horizontal="left" vertical="center" wrapText="1" indent="3"/>
      <protection locked="0"/>
    </xf>
    <xf numFmtId="0" fontId="4" fillId="0" borderId="10" xfId="0" applyFont="1" applyBorder="1" applyAlignment="1">
      <alignment horizontal="center" vertical="center"/>
    </xf>
    <xf numFmtId="0" fontId="18" fillId="0" borderId="17" xfId="0" applyFont="1" applyBorder="1" applyAlignment="1">
      <alignment horizontal="left" vertical="center" wrapText="1" indent="3"/>
    </xf>
    <xf numFmtId="0" fontId="18" fillId="0" borderId="10" xfId="0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left" vertical="center" wrapText="1" indent="2"/>
    </xf>
    <xf numFmtId="3" fontId="10" fillId="33" borderId="18" xfId="71" applyNumberFormat="1" applyFont="1" applyFill="1" applyBorder="1" applyAlignment="1">
      <alignment horizontal="right" vertical="center"/>
    </xf>
    <xf numFmtId="3" fontId="2" fillId="34" borderId="18" xfId="71" applyNumberFormat="1" applyFont="1" applyFill="1" applyBorder="1" applyAlignment="1">
      <alignment horizontal="right" vertical="center"/>
    </xf>
    <xf numFmtId="3" fontId="10" fillId="34" borderId="18" xfId="71" applyNumberFormat="1" applyFont="1" applyFill="1" applyBorder="1" applyAlignment="1">
      <alignment horizontal="right" vertical="center"/>
    </xf>
    <xf numFmtId="3" fontId="10" fillId="35" borderId="19" xfId="71" applyNumberFormat="1" applyFont="1" applyFill="1" applyBorder="1" applyAlignment="1">
      <alignment horizontal="right" vertical="center"/>
    </xf>
    <xf numFmtId="3" fontId="10" fillId="35" borderId="13" xfId="71" applyNumberFormat="1" applyFont="1" applyFill="1" applyBorder="1" applyAlignment="1">
      <alignment horizontal="right" vertical="center"/>
    </xf>
    <xf numFmtId="0" fontId="8" fillId="0" borderId="10" xfId="61" applyFont="1" applyBorder="1" applyAlignment="1">
      <alignment horizontal="center" vertical="center" wrapText="1"/>
      <protection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8" fillId="0" borderId="10" xfId="56" applyNumberFormat="1" applyFont="1" applyFill="1" applyBorder="1" applyAlignment="1" applyProtection="1">
      <alignment horizontal="center" vertical="center" wrapText="1"/>
      <protection hidden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2" xfId="54"/>
    <cellStyle name="Обычный_Tmp14" xfId="55"/>
    <cellStyle name="Обычный_Tmp15" xfId="56"/>
    <cellStyle name="Обычный_Tmp16" xfId="57"/>
    <cellStyle name="Обычный_Tmp18" xfId="58"/>
    <cellStyle name="Обычный_Tmp3" xfId="59"/>
    <cellStyle name="Обычный_Tmp8" xfId="60"/>
    <cellStyle name="Обычный_Анализ на 01.04.06" xfId="61"/>
    <cellStyle name="Обычный_Новая Игирма" xfId="62"/>
    <cellStyle name="Обычный_ПРОГНОЗ ДОХОДОВ на 2007 год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4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103.7109375" style="28" customWidth="1"/>
    <col min="2" max="2" width="20.8515625" style="28" customWidth="1"/>
    <col min="3" max="5" width="10.57421875" style="28" customWidth="1"/>
    <col min="6" max="223" width="9.140625" style="28" customWidth="1"/>
    <col min="224" max="16384" width="9.140625" style="28" customWidth="1"/>
  </cols>
  <sheetData>
    <row r="1" spans="1:5" ht="14.25" customHeight="1">
      <c r="A1" s="29"/>
      <c r="B1" s="29"/>
      <c r="C1" s="29"/>
      <c r="D1" s="29"/>
      <c r="E1" s="29"/>
    </row>
    <row r="2" spans="1:15" ht="20.25">
      <c r="A2" s="135" t="s">
        <v>299</v>
      </c>
      <c r="B2" s="135"/>
      <c r="C2" s="135"/>
      <c r="D2" s="135"/>
      <c r="E2" s="135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5" ht="12.75" customHeight="1">
      <c r="A3" s="19"/>
      <c r="B3" s="19"/>
      <c r="C3" s="29"/>
      <c r="D3" s="29"/>
      <c r="E3" s="29"/>
    </row>
    <row r="4" spans="1:5" ht="18" customHeight="1">
      <c r="A4" s="30"/>
      <c r="B4" s="30"/>
      <c r="D4" s="31"/>
      <c r="E4" s="47" t="s">
        <v>0</v>
      </c>
    </row>
    <row r="5" spans="1:5" s="32" customFormat="1" ht="28.5" customHeight="1">
      <c r="A5" s="136" t="s">
        <v>2</v>
      </c>
      <c r="B5" s="136" t="s">
        <v>1</v>
      </c>
      <c r="C5" s="134" t="s">
        <v>85</v>
      </c>
      <c r="D5" s="134" t="s">
        <v>86</v>
      </c>
      <c r="E5" s="134" t="s">
        <v>72</v>
      </c>
    </row>
    <row r="6" spans="1:5" s="32" customFormat="1" ht="13.5">
      <c r="A6" s="136"/>
      <c r="B6" s="136"/>
      <c r="C6" s="134"/>
      <c r="D6" s="134"/>
      <c r="E6" s="134"/>
    </row>
    <row r="7" spans="1:5" s="33" customFormat="1" ht="20.25" customHeight="1">
      <c r="A7" s="56" t="s">
        <v>3</v>
      </c>
      <c r="B7" s="37" t="s">
        <v>4</v>
      </c>
      <c r="C7" s="46">
        <f>C8+C19+C25+C33+C28+C13</f>
        <v>1327</v>
      </c>
      <c r="D7" s="46">
        <f>D8+D19+D25+D33+D28+D13</f>
        <v>1363</v>
      </c>
      <c r="E7" s="80">
        <f aca="true" t="shared" si="0" ref="E7:E35">D7/C7*100</f>
        <v>102.7128862094951</v>
      </c>
    </row>
    <row r="8" spans="1:5" s="35" customFormat="1" ht="17.25" customHeight="1">
      <c r="A8" s="81" t="s">
        <v>5</v>
      </c>
      <c r="B8" s="34" t="s">
        <v>6</v>
      </c>
      <c r="C8" s="41">
        <f>C9</f>
        <v>615</v>
      </c>
      <c r="D8" s="41">
        <f>D9</f>
        <v>550</v>
      </c>
      <c r="E8" s="82">
        <f t="shared" si="0"/>
        <v>89.43089430894308</v>
      </c>
    </row>
    <row r="9" spans="1:5" s="32" customFormat="1" ht="14.25" customHeight="1">
      <c r="A9" s="83" t="s">
        <v>7</v>
      </c>
      <c r="B9" s="36" t="s">
        <v>8</v>
      </c>
      <c r="C9" s="42">
        <f>C10+C11+C12</f>
        <v>615</v>
      </c>
      <c r="D9" s="42">
        <f>D10+D11+D12</f>
        <v>550</v>
      </c>
      <c r="E9" s="84">
        <f t="shared" si="0"/>
        <v>89.43089430894308</v>
      </c>
    </row>
    <row r="10" spans="1:5" s="32" customFormat="1" ht="38.25">
      <c r="A10" s="61" t="s">
        <v>69</v>
      </c>
      <c r="B10" s="3" t="s">
        <v>9</v>
      </c>
      <c r="C10" s="43">
        <v>610</v>
      </c>
      <c r="D10" s="43">
        <v>545</v>
      </c>
      <c r="E10" s="85">
        <f t="shared" si="0"/>
        <v>89.34426229508196</v>
      </c>
    </row>
    <row r="11" spans="1:5" s="32" customFormat="1" ht="25.5">
      <c r="A11" s="63" t="s">
        <v>10</v>
      </c>
      <c r="B11" s="3" t="s">
        <v>11</v>
      </c>
      <c r="C11" s="43">
        <v>5</v>
      </c>
      <c r="D11" s="43">
        <v>5</v>
      </c>
      <c r="E11" s="85">
        <f t="shared" si="0"/>
        <v>100</v>
      </c>
    </row>
    <row r="12" spans="1:5" s="32" customFormat="1" ht="38.25" hidden="1">
      <c r="A12" s="53" t="s">
        <v>83</v>
      </c>
      <c r="B12" s="54" t="s">
        <v>84</v>
      </c>
      <c r="C12" s="43"/>
      <c r="D12" s="43"/>
      <c r="E12" s="85"/>
    </row>
    <row r="13" spans="1:5" s="32" customFormat="1" ht="13.5">
      <c r="A13" s="64" t="s">
        <v>12</v>
      </c>
      <c r="B13" s="4" t="s">
        <v>13</v>
      </c>
      <c r="C13" s="41">
        <f>C14</f>
        <v>405</v>
      </c>
      <c r="D13" s="41">
        <f>D14</f>
        <v>537</v>
      </c>
      <c r="E13" s="82">
        <f t="shared" si="0"/>
        <v>132.5925925925926</v>
      </c>
    </row>
    <row r="14" spans="1:5" s="32" customFormat="1" ht="13.5">
      <c r="A14" s="76" t="s">
        <v>14</v>
      </c>
      <c r="B14" s="5" t="s">
        <v>15</v>
      </c>
      <c r="C14" s="42">
        <f>C15+C16+C17+C18</f>
        <v>405</v>
      </c>
      <c r="D14" s="42">
        <f>D15+D16+D17+D18</f>
        <v>537</v>
      </c>
      <c r="E14" s="84">
        <f t="shared" si="0"/>
        <v>132.5925925925926</v>
      </c>
    </row>
    <row r="15" spans="1:5" s="32" customFormat="1" ht="38.25">
      <c r="A15" s="61" t="s">
        <v>16</v>
      </c>
      <c r="B15" s="6" t="s">
        <v>17</v>
      </c>
      <c r="C15" s="43">
        <v>156</v>
      </c>
      <c r="D15" s="43">
        <v>189</v>
      </c>
      <c r="E15" s="85">
        <f t="shared" si="0"/>
        <v>121.15384615384615</v>
      </c>
    </row>
    <row r="16" spans="1:5" s="32" customFormat="1" ht="38.25">
      <c r="A16" s="61" t="s">
        <v>70</v>
      </c>
      <c r="B16" s="6" t="s">
        <v>18</v>
      </c>
      <c r="C16" s="43">
        <v>3</v>
      </c>
      <c r="D16" s="43">
        <v>4</v>
      </c>
      <c r="E16" s="85">
        <f t="shared" si="0"/>
        <v>133.33333333333331</v>
      </c>
    </row>
    <row r="17" spans="1:5" s="32" customFormat="1" ht="38.25">
      <c r="A17" s="61" t="s">
        <v>19</v>
      </c>
      <c r="B17" s="6" t="s">
        <v>20</v>
      </c>
      <c r="C17" s="43">
        <v>231</v>
      </c>
      <c r="D17" s="43">
        <v>376</v>
      </c>
      <c r="E17" s="85">
        <f t="shared" si="0"/>
        <v>162.77056277056278</v>
      </c>
    </row>
    <row r="18" spans="1:5" s="32" customFormat="1" ht="38.25">
      <c r="A18" s="61" t="s">
        <v>21</v>
      </c>
      <c r="B18" s="6" t="s">
        <v>22</v>
      </c>
      <c r="C18" s="43">
        <v>15</v>
      </c>
      <c r="D18" s="43">
        <v>-32</v>
      </c>
      <c r="E18" s="85">
        <f t="shared" si="0"/>
        <v>-213.33333333333334</v>
      </c>
    </row>
    <row r="19" spans="1:5" s="32" customFormat="1" ht="15" customHeight="1">
      <c r="A19" s="81" t="s">
        <v>23</v>
      </c>
      <c r="B19" s="34" t="s">
        <v>24</v>
      </c>
      <c r="C19" s="41">
        <f>C20+C22</f>
        <v>178</v>
      </c>
      <c r="D19" s="41">
        <f>D20+D22</f>
        <v>147</v>
      </c>
      <c r="E19" s="82">
        <f t="shared" si="0"/>
        <v>82.58426966292134</v>
      </c>
    </row>
    <row r="20" spans="1:5" s="32" customFormat="1" ht="13.5" customHeight="1">
      <c r="A20" s="83" t="s">
        <v>25</v>
      </c>
      <c r="B20" s="36" t="s">
        <v>26</v>
      </c>
      <c r="C20" s="42">
        <f>C21</f>
        <v>38</v>
      </c>
      <c r="D20" s="42">
        <f>D21</f>
        <v>25</v>
      </c>
      <c r="E20" s="84">
        <f t="shared" si="0"/>
        <v>65.78947368421053</v>
      </c>
    </row>
    <row r="21" spans="1:5" s="32" customFormat="1" ht="25.5" customHeight="1">
      <c r="A21" s="124" t="s">
        <v>266</v>
      </c>
      <c r="B21" s="125" t="s">
        <v>267</v>
      </c>
      <c r="C21" s="43">
        <v>38</v>
      </c>
      <c r="D21" s="43">
        <v>25</v>
      </c>
      <c r="E21" s="85">
        <f t="shared" si="0"/>
        <v>65.78947368421053</v>
      </c>
    </row>
    <row r="22" spans="1:5" s="32" customFormat="1" ht="13.5">
      <c r="A22" s="86" t="s">
        <v>27</v>
      </c>
      <c r="B22" s="15" t="s">
        <v>28</v>
      </c>
      <c r="C22" s="42">
        <f>C23+C24</f>
        <v>140</v>
      </c>
      <c r="D22" s="42">
        <f>D23+D24</f>
        <v>122</v>
      </c>
      <c r="E22" s="84">
        <f t="shared" si="0"/>
        <v>87.14285714285714</v>
      </c>
    </row>
    <row r="23" spans="1:5" s="32" customFormat="1" ht="15" customHeight="1">
      <c r="A23" s="124" t="s">
        <v>268</v>
      </c>
      <c r="B23" s="125" t="s">
        <v>269</v>
      </c>
      <c r="C23" s="43">
        <v>133</v>
      </c>
      <c r="D23" s="43">
        <v>115</v>
      </c>
      <c r="E23" s="85">
        <f t="shared" si="0"/>
        <v>86.46616541353383</v>
      </c>
    </row>
    <row r="24" spans="1:5" s="32" customFormat="1" ht="15" customHeight="1">
      <c r="A24" s="124" t="s">
        <v>270</v>
      </c>
      <c r="B24" s="125" t="s">
        <v>271</v>
      </c>
      <c r="C24" s="43">
        <v>7</v>
      </c>
      <c r="D24" s="43">
        <v>7</v>
      </c>
      <c r="E24" s="85">
        <f t="shared" si="0"/>
        <v>100</v>
      </c>
    </row>
    <row r="25" spans="1:5" s="32" customFormat="1" ht="13.5">
      <c r="A25" s="65" t="s">
        <v>29</v>
      </c>
      <c r="B25" s="14" t="s">
        <v>30</v>
      </c>
      <c r="C25" s="44">
        <f>C26</f>
        <v>25</v>
      </c>
      <c r="D25" s="44">
        <f>D26</f>
        <v>25</v>
      </c>
      <c r="E25" s="82">
        <f t="shared" si="0"/>
        <v>100</v>
      </c>
    </row>
    <row r="26" spans="1:5" s="32" customFormat="1" ht="27.75" customHeight="1">
      <c r="A26" s="66" t="s">
        <v>31</v>
      </c>
      <c r="B26" s="7" t="s">
        <v>32</v>
      </c>
      <c r="C26" s="45">
        <f>C27</f>
        <v>25</v>
      </c>
      <c r="D26" s="45">
        <f>D27</f>
        <v>25</v>
      </c>
      <c r="E26" s="84">
        <f t="shared" si="0"/>
        <v>100</v>
      </c>
    </row>
    <row r="27" spans="1:5" s="32" customFormat="1" ht="38.25">
      <c r="A27" s="67" t="s">
        <v>33</v>
      </c>
      <c r="B27" s="8" t="s">
        <v>34</v>
      </c>
      <c r="C27" s="43">
        <v>25</v>
      </c>
      <c r="D27" s="43">
        <v>25</v>
      </c>
      <c r="E27" s="85">
        <f t="shared" si="0"/>
        <v>100</v>
      </c>
    </row>
    <row r="28" spans="1:5" s="32" customFormat="1" ht="25.5">
      <c r="A28" s="77" t="s">
        <v>35</v>
      </c>
      <c r="B28" s="21" t="s">
        <v>36</v>
      </c>
      <c r="C28" s="41">
        <f>C29+C31</f>
        <v>102</v>
      </c>
      <c r="D28" s="41">
        <f>D29+D31</f>
        <v>102</v>
      </c>
      <c r="E28" s="82">
        <f t="shared" si="0"/>
        <v>100</v>
      </c>
    </row>
    <row r="29" spans="1:5" s="32" customFormat="1" ht="38.25">
      <c r="A29" s="68" t="s">
        <v>71</v>
      </c>
      <c r="B29" s="9" t="s">
        <v>37</v>
      </c>
      <c r="C29" s="42">
        <f>C30</f>
        <v>32</v>
      </c>
      <c r="D29" s="42">
        <f>D30</f>
        <v>32</v>
      </c>
      <c r="E29" s="84">
        <f t="shared" si="0"/>
        <v>100</v>
      </c>
    </row>
    <row r="30" spans="1:5" s="32" customFormat="1" ht="38.25">
      <c r="A30" s="124" t="s">
        <v>272</v>
      </c>
      <c r="B30" s="125" t="s">
        <v>273</v>
      </c>
      <c r="C30" s="43">
        <v>32</v>
      </c>
      <c r="D30" s="43">
        <v>32</v>
      </c>
      <c r="E30" s="85">
        <f t="shared" si="0"/>
        <v>100</v>
      </c>
    </row>
    <row r="31" spans="1:5" s="32" customFormat="1" ht="38.25">
      <c r="A31" s="69" t="s">
        <v>38</v>
      </c>
      <c r="B31" s="10" t="s">
        <v>39</v>
      </c>
      <c r="C31" s="42">
        <f>C32</f>
        <v>70</v>
      </c>
      <c r="D31" s="42">
        <f>D32</f>
        <v>70</v>
      </c>
      <c r="E31" s="84">
        <f t="shared" si="0"/>
        <v>100</v>
      </c>
    </row>
    <row r="32" spans="1:5" s="32" customFormat="1" ht="38.25">
      <c r="A32" s="124" t="s">
        <v>274</v>
      </c>
      <c r="B32" s="125" t="s">
        <v>275</v>
      </c>
      <c r="C32" s="43">
        <v>70</v>
      </c>
      <c r="D32" s="43">
        <v>70</v>
      </c>
      <c r="E32" s="85">
        <f t="shared" si="0"/>
        <v>100</v>
      </c>
    </row>
    <row r="33" spans="1:5" s="32" customFormat="1" ht="13.5" customHeight="1">
      <c r="A33" s="87" t="s">
        <v>40</v>
      </c>
      <c r="B33" s="20" t="s">
        <v>41</v>
      </c>
      <c r="C33" s="39">
        <f>C34</f>
        <v>2</v>
      </c>
      <c r="D33" s="39">
        <f>D34</f>
        <v>2</v>
      </c>
      <c r="E33" s="82">
        <f t="shared" si="0"/>
        <v>100</v>
      </c>
    </row>
    <row r="34" spans="1:5" s="32" customFormat="1" ht="25.5" customHeight="1">
      <c r="A34" s="66" t="s">
        <v>42</v>
      </c>
      <c r="B34" s="7" t="s">
        <v>43</v>
      </c>
      <c r="C34" s="40">
        <f>C35</f>
        <v>2</v>
      </c>
      <c r="D34" s="40">
        <f>D35</f>
        <v>2</v>
      </c>
      <c r="E34" s="84">
        <f t="shared" si="0"/>
        <v>100</v>
      </c>
    </row>
    <row r="35" spans="1:5" s="32" customFormat="1" ht="25.5" customHeight="1">
      <c r="A35" s="61" t="s">
        <v>276</v>
      </c>
      <c r="B35" s="11" t="s">
        <v>277</v>
      </c>
      <c r="C35" s="22">
        <v>2</v>
      </c>
      <c r="D35" s="22">
        <v>2</v>
      </c>
      <c r="E35" s="85">
        <f t="shared" si="0"/>
        <v>100</v>
      </c>
    </row>
    <row r="36" spans="1:5" ht="15.75">
      <c r="A36" s="88" t="s">
        <v>44</v>
      </c>
      <c r="B36" s="37" t="s">
        <v>45</v>
      </c>
      <c r="C36" s="46">
        <f>SUM(C37)+C54</f>
        <v>9491.400000000001</v>
      </c>
      <c r="D36" s="46">
        <f>SUM(D37)+D54</f>
        <v>9491.400000000001</v>
      </c>
      <c r="E36" s="80">
        <f aca="true" t="shared" si="1" ref="E36:E50">D36/C36*100</f>
        <v>100</v>
      </c>
    </row>
    <row r="37" spans="1:5" s="1" customFormat="1" ht="28.5">
      <c r="A37" s="71" t="s">
        <v>46</v>
      </c>
      <c r="B37" s="2" t="s">
        <v>47</v>
      </c>
      <c r="C37" s="23">
        <f>SUM(C38,C43,C46)+C51</f>
        <v>9491.400000000001</v>
      </c>
      <c r="D37" s="23">
        <f>SUM(D38,D43,D46)+D51</f>
        <v>9491.400000000001</v>
      </c>
      <c r="E37" s="82">
        <f t="shared" si="1"/>
        <v>100</v>
      </c>
    </row>
    <row r="38" spans="1:5" s="1" customFormat="1" ht="13.5">
      <c r="A38" s="57" t="s">
        <v>48</v>
      </c>
      <c r="B38" s="17" t="s">
        <v>49</v>
      </c>
      <c r="C38" s="24">
        <f>SUM(C39)+C41</f>
        <v>8563.2</v>
      </c>
      <c r="D38" s="24">
        <f>SUM(D39)+D41</f>
        <v>8563.2</v>
      </c>
      <c r="E38" s="82">
        <f t="shared" si="1"/>
        <v>100</v>
      </c>
    </row>
    <row r="39" spans="1:5" s="1" customFormat="1" ht="16.5" customHeight="1">
      <c r="A39" s="59" t="s">
        <v>50</v>
      </c>
      <c r="B39" s="12" t="s">
        <v>51</v>
      </c>
      <c r="C39" s="25">
        <f>SUM(C40)</f>
        <v>8563.2</v>
      </c>
      <c r="D39" s="25">
        <f>SUM(D40)</f>
        <v>8563.2</v>
      </c>
      <c r="E39" s="84">
        <f t="shared" si="1"/>
        <v>100</v>
      </c>
    </row>
    <row r="40" spans="1:5" s="1" customFormat="1" ht="16.5" customHeight="1">
      <c r="A40" s="126" t="s">
        <v>285</v>
      </c>
      <c r="B40" s="127" t="s">
        <v>278</v>
      </c>
      <c r="C40" s="26">
        <v>8563.2</v>
      </c>
      <c r="D40" s="26">
        <v>8563.2</v>
      </c>
      <c r="E40" s="85">
        <f t="shared" si="1"/>
        <v>100</v>
      </c>
    </row>
    <row r="41" spans="1:5" s="1" customFormat="1" ht="16.5" customHeight="1" hidden="1">
      <c r="A41" s="72" t="s">
        <v>79</v>
      </c>
      <c r="B41" s="51" t="s">
        <v>80</v>
      </c>
      <c r="C41" s="25">
        <f>C42</f>
        <v>0</v>
      </c>
      <c r="D41" s="25">
        <f>D42</f>
        <v>0</v>
      </c>
      <c r="E41" s="84" t="e">
        <f t="shared" si="1"/>
        <v>#DIV/0!</v>
      </c>
    </row>
    <row r="42" spans="1:5" s="1" customFormat="1" ht="16.5" customHeight="1" hidden="1">
      <c r="A42" s="53" t="s">
        <v>81</v>
      </c>
      <c r="B42" s="52" t="s">
        <v>82</v>
      </c>
      <c r="C42" s="26"/>
      <c r="D42" s="26"/>
      <c r="E42" s="85" t="e">
        <f t="shared" si="1"/>
        <v>#DIV/0!</v>
      </c>
    </row>
    <row r="43" spans="1:5" s="1" customFormat="1" ht="13.5">
      <c r="A43" s="70" t="s">
        <v>52</v>
      </c>
      <c r="B43" s="16" t="s">
        <v>53</v>
      </c>
      <c r="C43" s="24">
        <f>SUM(C44)</f>
        <v>810</v>
      </c>
      <c r="D43" s="24">
        <f>SUM(D44)</f>
        <v>810</v>
      </c>
      <c r="E43" s="82">
        <f t="shared" si="1"/>
        <v>100</v>
      </c>
    </row>
    <row r="44" spans="1:5" s="1" customFormat="1" ht="13.5">
      <c r="A44" s="78" t="s">
        <v>54</v>
      </c>
      <c r="B44" s="10" t="s">
        <v>55</v>
      </c>
      <c r="C44" s="25">
        <f>SUM(C45)</f>
        <v>810</v>
      </c>
      <c r="D44" s="25">
        <f>SUM(D45)</f>
        <v>810</v>
      </c>
      <c r="E44" s="84">
        <f t="shared" si="1"/>
        <v>100</v>
      </c>
    </row>
    <row r="45" spans="1:5" s="1" customFormat="1" ht="13.5">
      <c r="A45" s="126" t="s">
        <v>279</v>
      </c>
      <c r="B45" s="127" t="s">
        <v>280</v>
      </c>
      <c r="C45" s="26">
        <v>810</v>
      </c>
      <c r="D45" s="26">
        <v>810</v>
      </c>
      <c r="E45" s="85">
        <f t="shared" si="1"/>
        <v>100</v>
      </c>
    </row>
    <row r="46" spans="1:5" s="1" customFormat="1" ht="13.5">
      <c r="A46" s="70" t="s">
        <v>56</v>
      </c>
      <c r="B46" s="18" t="s">
        <v>57</v>
      </c>
      <c r="C46" s="24">
        <f>SUM(C47)+C49</f>
        <v>118.2</v>
      </c>
      <c r="D46" s="24">
        <f>SUM(D47)+D49</f>
        <v>118.2</v>
      </c>
      <c r="E46" s="82">
        <f t="shared" si="1"/>
        <v>100</v>
      </c>
    </row>
    <row r="47" spans="1:5" s="1" customFormat="1" ht="25.5">
      <c r="A47" s="73" t="s">
        <v>58</v>
      </c>
      <c r="B47" s="10" t="s">
        <v>59</v>
      </c>
      <c r="C47" s="27">
        <f>SUM(C48)</f>
        <v>117.5</v>
      </c>
      <c r="D47" s="27">
        <f>SUM(D48)</f>
        <v>117.5</v>
      </c>
      <c r="E47" s="84">
        <f t="shared" si="1"/>
        <v>100</v>
      </c>
    </row>
    <row r="48" spans="1:5" s="1" customFormat="1" ht="24">
      <c r="A48" s="126" t="s">
        <v>281</v>
      </c>
      <c r="B48" s="127" t="s">
        <v>282</v>
      </c>
      <c r="C48" s="26">
        <v>117.5</v>
      </c>
      <c r="D48" s="26">
        <v>117.5</v>
      </c>
      <c r="E48" s="85">
        <f t="shared" si="1"/>
        <v>100</v>
      </c>
    </row>
    <row r="49" spans="1:5" s="1" customFormat="1" ht="13.5">
      <c r="A49" s="128" t="s">
        <v>60</v>
      </c>
      <c r="B49" s="10" t="s">
        <v>61</v>
      </c>
      <c r="C49" s="25">
        <f>C50</f>
        <v>0.7</v>
      </c>
      <c r="D49" s="25">
        <f>D50</f>
        <v>0.7</v>
      </c>
      <c r="E49" s="60">
        <f>E50</f>
        <v>100</v>
      </c>
    </row>
    <row r="50" spans="1:5" s="1" customFormat="1" ht="13.5">
      <c r="A50" s="126" t="s">
        <v>283</v>
      </c>
      <c r="B50" s="127" t="s">
        <v>284</v>
      </c>
      <c r="C50" s="26">
        <v>0.7</v>
      </c>
      <c r="D50" s="26">
        <v>0.7</v>
      </c>
      <c r="E50" s="85">
        <f t="shared" si="1"/>
        <v>100</v>
      </c>
    </row>
    <row r="51" spans="1:5" s="1" customFormat="1" ht="13.5" customHeight="1" hidden="1">
      <c r="A51" s="74" t="s">
        <v>62</v>
      </c>
      <c r="B51" s="16" t="s">
        <v>63</v>
      </c>
      <c r="C51" s="24">
        <f>C52</f>
        <v>0</v>
      </c>
      <c r="D51" s="24"/>
      <c r="E51" s="58"/>
    </row>
    <row r="52" spans="1:5" s="1" customFormat="1" ht="13.5" customHeight="1" hidden="1">
      <c r="A52" s="79" t="s">
        <v>64</v>
      </c>
      <c r="B52" s="3" t="s">
        <v>65</v>
      </c>
      <c r="C52" s="26">
        <f>C53</f>
        <v>0</v>
      </c>
      <c r="D52" s="26"/>
      <c r="E52" s="62"/>
    </row>
    <row r="53" spans="1:5" s="1" customFormat="1" ht="12.75" customHeight="1" hidden="1">
      <c r="A53" s="63" t="s">
        <v>66</v>
      </c>
      <c r="B53" s="3" t="s">
        <v>67</v>
      </c>
      <c r="C53" s="26"/>
      <c r="D53" s="26"/>
      <c r="E53" s="62"/>
    </row>
    <row r="54" spans="1:5" s="1" customFormat="1" ht="57" hidden="1">
      <c r="A54" s="75" t="s">
        <v>73</v>
      </c>
      <c r="B54" s="50" t="s">
        <v>76</v>
      </c>
      <c r="C54" s="24">
        <f aca="true" t="shared" si="2" ref="C54:E55">C55</f>
        <v>0</v>
      </c>
      <c r="D54" s="24">
        <f t="shared" si="2"/>
        <v>0</v>
      </c>
      <c r="E54" s="58" t="e">
        <f t="shared" si="2"/>
        <v>#DIV/0!</v>
      </c>
    </row>
    <row r="55" spans="1:5" s="1" customFormat="1" ht="24" hidden="1">
      <c r="A55" s="55" t="s">
        <v>74</v>
      </c>
      <c r="B55" s="48" t="s">
        <v>77</v>
      </c>
      <c r="C55" s="25">
        <f t="shared" si="2"/>
        <v>0</v>
      </c>
      <c r="D55" s="25">
        <f t="shared" si="2"/>
        <v>0</v>
      </c>
      <c r="E55" s="60" t="e">
        <f t="shared" si="2"/>
        <v>#DIV/0!</v>
      </c>
    </row>
    <row r="56" spans="1:5" s="1" customFormat="1" ht="25.5" hidden="1">
      <c r="A56" s="53" t="s">
        <v>75</v>
      </c>
      <c r="B56" s="49" t="s">
        <v>78</v>
      </c>
      <c r="C56" s="26"/>
      <c r="D56" s="26"/>
      <c r="E56" s="85" t="e">
        <f>D56/C56*100</f>
        <v>#DIV/0!</v>
      </c>
    </row>
    <row r="57" spans="1:5" s="38" customFormat="1" ht="21" customHeight="1" thickBot="1">
      <c r="A57" s="89" t="s">
        <v>68</v>
      </c>
      <c r="B57" s="90"/>
      <c r="C57" s="46">
        <f>C36+C7</f>
        <v>10818.400000000001</v>
      </c>
      <c r="D57" s="46">
        <f>D36+D7</f>
        <v>10854.400000000001</v>
      </c>
      <c r="E57" s="80">
        <f>D57/C57*100</f>
        <v>100.3327663979886</v>
      </c>
    </row>
    <row r="58" spans="1:5" s="95" customFormat="1" ht="18.75" customHeight="1">
      <c r="A58" s="91" t="s">
        <v>87</v>
      </c>
      <c r="B58" s="92"/>
      <c r="C58" s="93"/>
      <c r="D58" s="93"/>
      <c r="E58" s="94">
        <f aca="true" t="shared" si="3" ref="E58:E121">IF(C58=0,"",(D58/C58*100))</f>
      </c>
    </row>
    <row r="59" spans="1:5" s="95" customFormat="1" ht="18.75" customHeight="1">
      <c r="A59" s="96" t="s">
        <v>88</v>
      </c>
      <c r="B59" s="97" t="s">
        <v>131</v>
      </c>
      <c r="C59" s="98">
        <f>SUM(C60:C68)</f>
        <v>7114.6</v>
      </c>
      <c r="D59" s="98">
        <f>SUM(D60:D68)</f>
        <v>7084.3</v>
      </c>
      <c r="E59" s="129">
        <f t="shared" si="3"/>
        <v>99.57411519973013</v>
      </c>
    </row>
    <row r="60" spans="1:5" s="95" customFormat="1" ht="30" customHeight="1">
      <c r="A60" s="99" t="s">
        <v>89</v>
      </c>
      <c r="B60" s="100" t="s">
        <v>132</v>
      </c>
      <c r="C60" s="101">
        <v>920.3</v>
      </c>
      <c r="D60" s="101">
        <v>920.3</v>
      </c>
      <c r="E60" s="130">
        <f t="shared" si="3"/>
        <v>100</v>
      </c>
    </row>
    <row r="61" spans="1:5" s="95" customFormat="1" ht="30" customHeight="1">
      <c r="A61" s="99" t="s">
        <v>90</v>
      </c>
      <c r="B61" s="100" t="s">
        <v>133</v>
      </c>
      <c r="C61" s="101">
        <v>640</v>
      </c>
      <c r="D61" s="101">
        <v>640</v>
      </c>
      <c r="E61" s="130">
        <f t="shared" si="3"/>
        <v>100</v>
      </c>
    </row>
    <row r="62" spans="1:5" s="95" customFormat="1" ht="30" customHeight="1">
      <c r="A62" s="99" t="s">
        <v>91</v>
      </c>
      <c r="B62" s="100" t="s">
        <v>134</v>
      </c>
      <c r="C62" s="101">
        <v>4624.4</v>
      </c>
      <c r="D62" s="101">
        <f>4624.4+23.1</f>
        <v>4647.5</v>
      </c>
      <c r="E62" s="130">
        <f t="shared" si="3"/>
        <v>100.49952426260704</v>
      </c>
    </row>
    <row r="63" spans="1:5" s="95" customFormat="1" ht="18.75" customHeight="1" hidden="1">
      <c r="A63" s="99" t="s">
        <v>135</v>
      </c>
      <c r="B63" s="100" t="s">
        <v>136</v>
      </c>
      <c r="C63" s="101"/>
      <c r="D63" s="101"/>
      <c r="E63" s="130">
        <f t="shared" si="3"/>
      </c>
    </row>
    <row r="64" spans="1:5" s="95" customFormat="1" ht="25.5" customHeight="1">
      <c r="A64" s="99" t="s">
        <v>92</v>
      </c>
      <c r="B64" s="100" t="s">
        <v>137</v>
      </c>
      <c r="C64" s="101">
        <v>766.8</v>
      </c>
      <c r="D64" s="101">
        <v>766.8</v>
      </c>
      <c r="E64" s="130">
        <f t="shared" si="3"/>
        <v>100</v>
      </c>
    </row>
    <row r="65" spans="1:5" s="95" customFormat="1" ht="18.75" customHeight="1">
      <c r="A65" s="99" t="s">
        <v>93</v>
      </c>
      <c r="B65" s="100" t="s">
        <v>138</v>
      </c>
      <c r="C65" s="101">
        <v>62.6</v>
      </c>
      <c r="D65" s="101">
        <v>59.2</v>
      </c>
      <c r="E65" s="130">
        <f t="shared" si="3"/>
        <v>94.56869009584665</v>
      </c>
    </row>
    <row r="66" spans="1:5" s="95" customFormat="1" ht="18.75" customHeight="1">
      <c r="A66" s="99" t="s">
        <v>94</v>
      </c>
      <c r="B66" s="100" t="s">
        <v>139</v>
      </c>
      <c r="C66" s="101">
        <v>50</v>
      </c>
      <c r="D66" s="101">
        <v>0</v>
      </c>
      <c r="E66" s="130">
        <f t="shared" si="3"/>
        <v>0</v>
      </c>
    </row>
    <row r="67" spans="1:5" s="95" customFormat="1" ht="18.75" customHeight="1" hidden="1">
      <c r="A67" s="99" t="s">
        <v>140</v>
      </c>
      <c r="B67" s="100" t="s">
        <v>141</v>
      </c>
      <c r="C67" s="101"/>
      <c r="D67" s="101"/>
      <c r="E67" s="130">
        <f t="shared" si="3"/>
      </c>
    </row>
    <row r="68" spans="1:5" s="95" customFormat="1" ht="18.75" customHeight="1">
      <c r="A68" s="99" t="s">
        <v>95</v>
      </c>
      <c r="B68" s="100" t="s">
        <v>142</v>
      </c>
      <c r="C68" s="101">
        <v>50.5</v>
      </c>
      <c r="D68" s="101">
        <v>50.5</v>
      </c>
      <c r="E68" s="130">
        <f t="shared" si="3"/>
        <v>100</v>
      </c>
    </row>
    <row r="69" spans="1:5" s="95" customFormat="1" ht="18.75" customHeight="1">
      <c r="A69" s="96" t="s">
        <v>96</v>
      </c>
      <c r="B69" s="97" t="s">
        <v>143</v>
      </c>
      <c r="C69" s="98">
        <f>SUM(C70:C71)</f>
        <v>117.5</v>
      </c>
      <c r="D69" s="98">
        <f>SUM(D70:D71)</f>
        <v>117.5</v>
      </c>
      <c r="E69" s="129">
        <f t="shared" si="3"/>
        <v>100</v>
      </c>
    </row>
    <row r="70" spans="1:5" s="95" customFormat="1" ht="18.75" customHeight="1">
      <c r="A70" s="99" t="s">
        <v>97</v>
      </c>
      <c r="B70" s="100" t="s">
        <v>144</v>
      </c>
      <c r="C70" s="101">
        <v>117.5</v>
      </c>
      <c r="D70" s="101">
        <v>117.5</v>
      </c>
      <c r="E70" s="130">
        <f t="shared" si="3"/>
        <v>100</v>
      </c>
    </row>
    <row r="71" spans="1:5" s="95" customFormat="1" ht="13.5" hidden="1">
      <c r="A71" s="99" t="s">
        <v>145</v>
      </c>
      <c r="B71" s="100" t="s">
        <v>146</v>
      </c>
      <c r="C71" s="101"/>
      <c r="D71" s="101"/>
      <c r="E71" s="130">
        <f t="shared" si="3"/>
      </c>
    </row>
    <row r="72" spans="1:5" s="95" customFormat="1" ht="13.5">
      <c r="A72" s="96" t="s">
        <v>98</v>
      </c>
      <c r="B72" s="97" t="s">
        <v>147</v>
      </c>
      <c r="C72" s="98">
        <f>SUM(C73:C76)</f>
        <v>40</v>
      </c>
      <c r="D72" s="98">
        <f>SUM(D73:D76)</f>
        <v>40</v>
      </c>
      <c r="E72" s="129">
        <f t="shared" si="3"/>
        <v>100</v>
      </c>
    </row>
    <row r="73" spans="1:5" s="95" customFormat="1" ht="13.5">
      <c r="A73" s="99" t="s">
        <v>99</v>
      </c>
      <c r="B73" s="100" t="s">
        <v>148</v>
      </c>
      <c r="C73" s="101">
        <v>40</v>
      </c>
      <c r="D73" s="101">
        <v>40</v>
      </c>
      <c r="E73" s="130">
        <f t="shared" si="3"/>
        <v>100</v>
      </c>
    </row>
    <row r="74" spans="1:5" s="95" customFormat="1" ht="13.5" hidden="1">
      <c r="A74" s="99" t="s">
        <v>149</v>
      </c>
      <c r="B74" s="100" t="s">
        <v>150</v>
      </c>
      <c r="C74" s="101"/>
      <c r="D74" s="101"/>
      <c r="E74" s="130">
        <f t="shared" si="3"/>
      </c>
    </row>
    <row r="75" spans="1:5" s="95" customFormat="1" ht="13.5" hidden="1">
      <c r="A75" s="99" t="s">
        <v>151</v>
      </c>
      <c r="B75" s="100" t="s">
        <v>152</v>
      </c>
      <c r="C75" s="101"/>
      <c r="D75" s="101"/>
      <c r="E75" s="130">
        <f t="shared" si="3"/>
      </c>
    </row>
    <row r="76" spans="1:5" s="95" customFormat="1" ht="13.5" hidden="1">
      <c r="A76" s="99" t="s">
        <v>100</v>
      </c>
      <c r="B76" s="100" t="s">
        <v>153</v>
      </c>
      <c r="C76" s="101"/>
      <c r="D76" s="101"/>
      <c r="E76" s="130">
        <f t="shared" si="3"/>
      </c>
    </row>
    <row r="77" spans="1:5" s="95" customFormat="1" ht="13.5">
      <c r="A77" s="96" t="s">
        <v>101</v>
      </c>
      <c r="B77" s="97" t="s">
        <v>154</v>
      </c>
      <c r="C77" s="98">
        <f>SUM(C78:C87)</f>
        <v>1132.1000000000001</v>
      </c>
      <c r="D77" s="98">
        <f>SUM(D78:D87)</f>
        <v>1132.1000000000001</v>
      </c>
      <c r="E77" s="129">
        <f t="shared" si="3"/>
        <v>100</v>
      </c>
    </row>
    <row r="78" spans="1:5" s="95" customFormat="1" ht="13.5" hidden="1">
      <c r="A78" s="99" t="s">
        <v>102</v>
      </c>
      <c r="B78" s="100" t="s">
        <v>155</v>
      </c>
      <c r="C78" s="101"/>
      <c r="D78" s="101"/>
      <c r="E78" s="130">
        <f t="shared" si="3"/>
      </c>
    </row>
    <row r="79" spans="1:5" s="95" customFormat="1" ht="13.5" hidden="1">
      <c r="A79" s="99" t="s">
        <v>156</v>
      </c>
      <c r="B79" s="100" t="s">
        <v>157</v>
      </c>
      <c r="C79" s="101"/>
      <c r="D79" s="102"/>
      <c r="E79" s="130">
        <f t="shared" si="3"/>
      </c>
    </row>
    <row r="80" spans="1:5" s="95" customFormat="1" ht="13.5" hidden="1">
      <c r="A80" s="99" t="s">
        <v>158</v>
      </c>
      <c r="B80" s="100" t="s">
        <v>159</v>
      </c>
      <c r="C80" s="101"/>
      <c r="D80" s="101"/>
      <c r="E80" s="130">
        <f t="shared" si="3"/>
      </c>
    </row>
    <row r="81" spans="1:5" s="95" customFormat="1" ht="13.5" hidden="1">
      <c r="A81" s="99" t="s">
        <v>160</v>
      </c>
      <c r="B81" s="100" t="s">
        <v>161</v>
      </c>
      <c r="C81" s="101"/>
      <c r="D81" s="101"/>
      <c r="E81" s="130">
        <f t="shared" si="3"/>
      </c>
    </row>
    <row r="82" spans="1:5" s="95" customFormat="1" ht="13.5" hidden="1">
      <c r="A82" s="99" t="s">
        <v>162</v>
      </c>
      <c r="B82" s="100" t="s">
        <v>163</v>
      </c>
      <c r="C82" s="101"/>
      <c r="D82" s="101"/>
      <c r="E82" s="130">
        <f t="shared" si="3"/>
      </c>
    </row>
    <row r="83" spans="1:5" s="95" customFormat="1" ht="13.5" hidden="1">
      <c r="A83" s="99" t="s">
        <v>164</v>
      </c>
      <c r="B83" s="100" t="s">
        <v>165</v>
      </c>
      <c r="C83" s="101"/>
      <c r="D83" s="101"/>
      <c r="E83" s="130">
        <f t="shared" si="3"/>
      </c>
    </row>
    <row r="84" spans="1:5" s="95" customFormat="1" ht="13.5">
      <c r="A84" s="99" t="s">
        <v>103</v>
      </c>
      <c r="B84" s="100" t="s">
        <v>166</v>
      </c>
      <c r="C84" s="101">
        <v>1029.9</v>
      </c>
      <c r="D84" s="101">
        <v>1029.9</v>
      </c>
      <c r="E84" s="130">
        <f t="shared" si="3"/>
        <v>100</v>
      </c>
    </row>
    <row r="85" spans="1:5" s="95" customFormat="1" ht="13.5" hidden="1">
      <c r="A85" s="99" t="s">
        <v>167</v>
      </c>
      <c r="B85" s="100" t="s">
        <v>168</v>
      </c>
      <c r="C85" s="101"/>
      <c r="D85" s="101"/>
      <c r="E85" s="130">
        <f t="shared" si="3"/>
      </c>
    </row>
    <row r="86" spans="1:5" s="95" customFormat="1" ht="13.5" hidden="1">
      <c r="A86" s="99" t="s">
        <v>169</v>
      </c>
      <c r="B86" s="100" t="s">
        <v>170</v>
      </c>
      <c r="C86" s="101"/>
      <c r="D86" s="101"/>
      <c r="E86" s="130">
        <f t="shared" si="3"/>
      </c>
    </row>
    <row r="87" spans="1:5" s="95" customFormat="1" ht="13.5">
      <c r="A87" s="99" t="s">
        <v>104</v>
      </c>
      <c r="B87" s="100" t="s">
        <v>171</v>
      </c>
      <c r="C87" s="101">
        <v>102.2</v>
      </c>
      <c r="D87" s="101">
        <v>102.2</v>
      </c>
      <c r="E87" s="130">
        <f t="shared" si="3"/>
        <v>100</v>
      </c>
    </row>
    <row r="88" spans="1:5" s="95" customFormat="1" ht="13.5">
      <c r="A88" s="96" t="s">
        <v>105</v>
      </c>
      <c r="B88" s="97" t="s">
        <v>172</v>
      </c>
      <c r="C88" s="98">
        <f>SUM(C89:C92)</f>
        <v>1528.8000000000002</v>
      </c>
      <c r="D88" s="98">
        <f>SUM(D89:D92)</f>
        <v>1528.8000000000002</v>
      </c>
      <c r="E88" s="129">
        <f t="shared" si="3"/>
        <v>100</v>
      </c>
    </row>
    <row r="89" spans="1:5" s="95" customFormat="1" ht="13.5" hidden="1">
      <c r="A89" s="99" t="s">
        <v>106</v>
      </c>
      <c r="B89" s="100" t="s">
        <v>173</v>
      </c>
      <c r="C89" s="101"/>
      <c r="D89" s="101"/>
      <c r="E89" s="130">
        <f t="shared" si="3"/>
      </c>
    </row>
    <row r="90" spans="1:5" s="95" customFormat="1" ht="13.5">
      <c r="A90" s="99" t="s">
        <v>107</v>
      </c>
      <c r="B90" s="100" t="s">
        <v>174</v>
      </c>
      <c r="C90" s="101">
        <v>539.7</v>
      </c>
      <c r="D90" s="101">
        <v>539.7</v>
      </c>
      <c r="E90" s="130">
        <f t="shared" si="3"/>
        <v>100</v>
      </c>
    </row>
    <row r="91" spans="1:5" s="95" customFormat="1" ht="13.5">
      <c r="A91" s="99" t="s">
        <v>108</v>
      </c>
      <c r="B91" s="100" t="s">
        <v>175</v>
      </c>
      <c r="C91" s="101">
        <v>989.1</v>
      </c>
      <c r="D91" s="101">
        <v>989.1</v>
      </c>
      <c r="E91" s="130">
        <f t="shared" si="3"/>
        <v>100</v>
      </c>
    </row>
    <row r="92" spans="1:5" s="95" customFormat="1" ht="13.5" hidden="1">
      <c r="A92" s="99" t="s">
        <v>109</v>
      </c>
      <c r="B92" s="100" t="s">
        <v>176</v>
      </c>
      <c r="C92" s="101"/>
      <c r="D92" s="101"/>
      <c r="E92" s="130">
        <f t="shared" si="3"/>
      </c>
    </row>
    <row r="93" spans="1:5" s="95" customFormat="1" ht="13.5" hidden="1">
      <c r="A93" s="96" t="s">
        <v>177</v>
      </c>
      <c r="B93" s="97" t="s">
        <v>178</v>
      </c>
      <c r="C93" s="98">
        <f>SUM(C94:C95)</f>
        <v>0</v>
      </c>
      <c r="D93" s="98">
        <f>SUM(D94:D95)</f>
        <v>0</v>
      </c>
      <c r="E93" s="129">
        <f t="shared" si="3"/>
      </c>
    </row>
    <row r="94" spans="1:5" s="95" customFormat="1" ht="13.5" hidden="1">
      <c r="A94" s="99" t="s">
        <v>179</v>
      </c>
      <c r="B94" s="100" t="s">
        <v>180</v>
      </c>
      <c r="C94" s="101">
        <v>0</v>
      </c>
      <c r="D94" s="101"/>
      <c r="E94" s="130">
        <f t="shared" si="3"/>
      </c>
    </row>
    <row r="95" spans="1:5" s="95" customFormat="1" ht="13.5" hidden="1">
      <c r="A95" s="99" t="s">
        <v>181</v>
      </c>
      <c r="B95" s="100" t="s">
        <v>182</v>
      </c>
      <c r="C95" s="101">
        <v>0</v>
      </c>
      <c r="D95" s="101"/>
      <c r="E95" s="130">
        <f t="shared" si="3"/>
      </c>
    </row>
    <row r="96" spans="1:5" s="95" customFormat="1" ht="13.5" hidden="1">
      <c r="A96" s="96" t="s">
        <v>110</v>
      </c>
      <c r="B96" s="97" t="s">
        <v>183</v>
      </c>
      <c r="C96" s="98">
        <f>SUM(C97:C103)</f>
        <v>0</v>
      </c>
      <c r="D96" s="98">
        <f>SUM(D97:D103)</f>
        <v>0</v>
      </c>
      <c r="E96" s="129">
        <f t="shared" si="3"/>
      </c>
    </row>
    <row r="97" spans="1:5" s="95" customFormat="1" ht="13.5" hidden="1">
      <c r="A97" s="99" t="s">
        <v>184</v>
      </c>
      <c r="B97" s="100" t="s">
        <v>185</v>
      </c>
      <c r="C97" s="101"/>
      <c r="D97" s="101"/>
      <c r="E97" s="130">
        <f t="shared" si="3"/>
      </c>
    </row>
    <row r="98" spans="1:5" s="95" customFormat="1" ht="13.5" hidden="1">
      <c r="A98" s="99" t="s">
        <v>186</v>
      </c>
      <c r="B98" s="100" t="s">
        <v>187</v>
      </c>
      <c r="C98" s="101"/>
      <c r="D98" s="101"/>
      <c r="E98" s="130">
        <f t="shared" si="3"/>
      </c>
    </row>
    <row r="99" spans="1:5" s="95" customFormat="1" ht="13.5" hidden="1">
      <c r="A99" s="99" t="s">
        <v>188</v>
      </c>
      <c r="B99" s="100" t="s">
        <v>189</v>
      </c>
      <c r="C99" s="101"/>
      <c r="D99" s="101"/>
      <c r="E99" s="130">
        <f t="shared" si="3"/>
      </c>
    </row>
    <row r="100" spans="1:5" s="95" customFormat="1" ht="13.5" hidden="1">
      <c r="A100" s="99" t="s">
        <v>190</v>
      </c>
      <c r="B100" s="100" t="s">
        <v>191</v>
      </c>
      <c r="C100" s="101"/>
      <c r="D100" s="101"/>
      <c r="E100" s="130">
        <f t="shared" si="3"/>
      </c>
    </row>
    <row r="101" spans="1:5" s="95" customFormat="1" ht="13.5" hidden="1">
      <c r="A101" s="99" t="s">
        <v>192</v>
      </c>
      <c r="B101" s="100" t="s">
        <v>193</v>
      </c>
      <c r="C101" s="101"/>
      <c r="D101" s="101"/>
      <c r="E101" s="130">
        <f t="shared" si="3"/>
      </c>
    </row>
    <row r="102" spans="1:5" s="95" customFormat="1" ht="13.5" hidden="1">
      <c r="A102" s="99" t="s">
        <v>111</v>
      </c>
      <c r="B102" s="100" t="s">
        <v>194</v>
      </c>
      <c r="C102" s="101"/>
      <c r="D102" s="101"/>
      <c r="E102" s="130">
        <f t="shared" si="3"/>
      </c>
    </row>
    <row r="103" spans="1:5" s="95" customFormat="1" ht="13.5" hidden="1">
      <c r="A103" s="99" t="s">
        <v>195</v>
      </c>
      <c r="B103" s="100" t="s">
        <v>196</v>
      </c>
      <c r="C103" s="101"/>
      <c r="D103" s="101"/>
      <c r="E103" s="130">
        <f t="shared" si="3"/>
      </c>
    </row>
    <row r="104" spans="1:5" s="95" customFormat="1" ht="13.5">
      <c r="A104" s="96" t="s">
        <v>286</v>
      </c>
      <c r="B104" s="97" t="s">
        <v>197</v>
      </c>
      <c r="C104" s="98">
        <f>SUM(C105:C106)</f>
        <v>1353.6</v>
      </c>
      <c r="D104" s="98">
        <f>SUM(D105:D106)</f>
        <v>1353.6</v>
      </c>
      <c r="E104" s="129">
        <f t="shared" si="3"/>
        <v>100</v>
      </c>
    </row>
    <row r="105" spans="1:5" s="95" customFormat="1" ht="13.5">
      <c r="A105" s="99" t="s">
        <v>112</v>
      </c>
      <c r="B105" s="100" t="s">
        <v>198</v>
      </c>
      <c r="C105" s="101">
        <v>1353.6</v>
      </c>
      <c r="D105" s="101">
        <v>1353.6</v>
      </c>
      <c r="E105" s="130">
        <f t="shared" si="3"/>
        <v>100</v>
      </c>
    </row>
    <row r="106" spans="1:5" s="95" customFormat="1" ht="13.5" hidden="1">
      <c r="A106" s="99" t="s">
        <v>113</v>
      </c>
      <c r="B106" s="100" t="s">
        <v>199</v>
      </c>
      <c r="C106" s="101"/>
      <c r="D106" s="101"/>
      <c r="E106" s="130">
        <f t="shared" si="3"/>
      </c>
    </row>
    <row r="107" spans="1:5" s="95" customFormat="1" ht="13.5" hidden="1">
      <c r="A107" s="103" t="s">
        <v>200</v>
      </c>
      <c r="B107" s="104" t="s">
        <v>201</v>
      </c>
      <c r="C107" s="105">
        <f>SUM(C108:C114)</f>
        <v>0</v>
      </c>
      <c r="D107" s="105">
        <f>SUM(D108:D114)</f>
        <v>0</v>
      </c>
      <c r="E107" s="131">
        <f t="shared" si="3"/>
      </c>
    </row>
    <row r="108" spans="1:5" s="95" customFormat="1" ht="13.5" hidden="1">
      <c r="A108" s="99" t="s">
        <v>202</v>
      </c>
      <c r="B108" s="100" t="s">
        <v>203</v>
      </c>
      <c r="C108" s="101"/>
      <c r="D108" s="101"/>
      <c r="E108" s="130">
        <f t="shared" si="3"/>
      </c>
    </row>
    <row r="109" spans="1:5" s="95" customFormat="1" ht="13.5" hidden="1">
      <c r="A109" s="99" t="s">
        <v>204</v>
      </c>
      <c r="B109" s="100" t="s">
        <v>205</v>
      </c>
      <c r="C109" s="101"/>
      <c r="D109" s="101"/>
      <c r="E109" s="130">
        <f t="shared" si="3"/>
      </c>
    </row>
    <row r="110" spans="1:5" s="95" customFormat="1" ht="13.5" hidden="1">
      <c r="A110" s="99" t="s">
        <v>206</v>
      </c>
      <c r="B110" s="100" t="s">
        <v>207</v>
      </c>
      <c r="C110" s="101"/>
      <c r="D110" s="101"/>
      <c r="E110" s="130">
        <f t="shared" si="3"/>
      </c>
    </row>
    <row r="111" spans="1:5" s="95" customFormat="1" ht="13.5" hidden="1">
      <c r="A111" s="99" t="s">
        <v>208</v>
      </c>
      <c r="B111" s="100" t="s">
        <v>209</v>
      </c>
      <c r="C111" s="101"/>
      <c r="D111" s="101"/>
      <c r="E111" s="130">
        <f t="shared" si="3"/>
      </c>
    </row>
    <row r="112" spans="1:5" s="95" customFormat="1" ht="13.5" hidden="1">
      <c r="A112" s="99" t="s">
        <v>210</v>
      </c>
      <c r="B112" s="100" t="s">
        <v>211</v>
      </c>
      <c r="C112" s="101"/>
      <c r="D112" s="101"/>
      <c r="E112" s="130">
        <f t="shared" si="3"/>
      </c>
    </row>
    <row r="113" spans="1:5" s="95" customFormat="1" ht="13.5" hidden="1">
      <c r="A113" s="99" t="s">
        <v>212</v>
      </c>
      <c r="B113" s="100" t="s">
        <v>213</v>
      </c>
      <c r="C113" s="101"/>
      <c r="D113" s="101"/>
      <c r="E113" s="130">
        <f t="shared" si="3"/>
      </c>
    </row>
    <row r="114" spans="1:5" s="95" customFormat="1" ht="13.5" hidden="1">
      <c r="A114" s="99" t="s">
        <v>214</v>
      </c>
      <c r="B114" s="100" t="s">
        <v>215</v>
      </c>
      <c r="C114" s="101"/>
      <c r="D114" s="101"/>
      <c r="E114" s="130">
        <f t="shared" si="3"/>
      </c>
    </row>
    <row r="115" spans="1:5" s="95" customFormat="1" ht="13.5" hidden="1">
      <c r="A115" s="96" t="s">
        <v>114</v>
      </c>
      <c r="B115" s="97" t="s">
        <v>216</v>
      </c>
      <c r="C115" s="98">
        <f>SUM(C116:C120)</f>
        <v>0</v>
      </c>
      <c r="D115" s="98">
        <f>SUM(D116:D120)</f>
        <v>0</v>
      </c>
      <c r="E115" s="129">
        <f t="shared" si="3"/>
      </c>
    </row>
    <row r="116" spans="1:5" s="95" customFormat="1" ht="13.5" hidden="1">
      <c r="A116" s="99" t="s">
        <v>115</v>
      </c>
      <c r="B116" s="100" t="s">
        <v>217</v>
      </c>
      <c r="C116" s="101"/>
      <c r="D116" s="101"/>
      <c r="E116" s="130">
        <f t="shared" si="3"/>
      </c>
    </row>
    <row r="117" spans="1:5" s="95" customFormat="1" ht="13.5" hidden="1">
      <c r="A117" s="99" t="s">
        <v>218</v>
      </c>
      <c r="B117" s="100" t="s">
        <v>219</v>
      </c>
      <c r="C117" s="101"/>
      <c r="D117" s="101"/>
      <c r="E117" s="130">
        <f t="shared" si="3"/>
      </c>
    </row>
    <row r="118" spans="1:5" s="95" customFormat="1" ht="13.5" hidden="1">
      <c r="A118" s="99" t="s">
        <v>116</v>
      </c>
      <c r="B118" s="100" t="s">
        <v>220</v>
      </c>
      <c r="C118" s="101"/>
      <c r="D118" s="101"/>
      <c r="E118" s="130">
        <f t="shared" si="3"/>
      </c>
    </row>
    <row r="119" spans="1:5" s="95" customFormat="1" ht="13.5" hidden="1">
      <c r="A119" s="99" t="s">
        <v>221</v>
      </c>
      <c r="B119" s="100" t="s">
        <v>222</v>
      </c>
      <c r="C119" s="101"/>
      <c r="D119" s="101"/>
      <c r="E119" s="130">
        <f t="shared" si="3"/>
      </c>
    </row>
    <row r="120" spans="1:5" s="95" customFormat="1" ht="13.5" hidden="1">
      <c r="A120" s="99" t="s">
        <v>223</v>
      </c>
      <c r="B120" s="100" t="s">
        <v>224</v>
      </c>
      <c r="C120" s="101"/>
      <c r="D120" s="101"/>
      <c r="E120" s="130">
        <f t="shared" si="3"/>
      </c>
    </row>
    <row r="121" spans="1:5" s="95" customFormat="1" ht="13.5" hidden="1">
      <c r="A121" s="96" t="s">
        <v>117</v>
      </c>
      <c r="B121" s="97" t="s">
        <v>225</v>
      </c>
      <c r="C121" s="98">
        <f>SUM(C122:C125)</f>
        <v>0</v>
      </c>
      <c r="D121" s="98">
        <f>SUM(D122:D125)</f>
        <v>0</v>
      </c>
      <c r="E121" s="129">
        <f t="shared" si="3"/>
      </c>
    </row>
    <row r="122" spans="1:5" s="95" customFormat="1" ht="13.5" hidden="1">
      <c r="A122" s="99" t="s">
        <v>226</v>
      </c>
      <c r="B122" s="100" t="s">
        <v>227</v>
      </c>
      <c r="C122" s="101"/>
      <c r="D122" s="101"/>
      <c r="E122" s="130">
        <f aca="true" t="shared" si="4" ref="E122:E154">IF(C122=0,"",(D122/C122*100))</f>
      </c>
    </row>
    <row r="123" spans="1:5" s="95" customFormat="1" ht="13.5" hidden="1">
      <c r="A123" s="99" t="s">
        <v>228</v>
      </c>
      <c r="B123" s="100" t="s">
        <v>229</v>
      </c>
      <c r="C123" s="101"/>
      <c r="D123" s="101"/>
      <c r="E123" s="130">
        <f t="shared" si="4"/>
      </c>
    </row>
    <row r="124" spans="1:5" s="95" customFormat="1" ht="13.5" hidden="1">
      <c r="A124" s="99" t="s">
        <v>230</v>
      </c>
      <c r="B124" s="100" t="s">
        <v>231</v>
      </c>
      <c r="C124" s="101"/>
      <c r="D124" s="101"/>
      <c r="E124" s="130">
        <f t="shared" si="4"/>
      </c>
    </row>
    <row r="125" spans="1:5" s="95" customFormat="1" ht="13.5" hidden="1">
      <c r="A125" s="99" t="s">
        <v>118</v>
      </c>
      <c r="B125" s="100" t="s">
        <v>232</v>
      </c>
      <c r="C125" s="101"/>
      <c r="D125" s="101"/>
      <c r="E125" s="130">
        <f t="shared" si="4"/>
      </c>
    </row>
    <row r="126" spans="1:5" s="95" customFormat="1" ht="13.5" hidden="1">
      <c r="A126" s="96" t="s">
        <v>233</v>
      </c>
      <c r="B126" s="97" t="s">
        <v>234</v>
      </c>
      <c r="C126" s="98">
        <f>SUM(C127:C128)</f>
        <v>0</v>
      </c>
      <c r="D126" s="98">
        <f>SUM(D127:D128)</f>
        <v>0</v>
      </c>
      <c r="E126" s="129">
        <f t="shared" si="4"/>
      </c>
    </row>
    <row r="127" spans="1:5" s="95" customFormat="1" ht="13.5" hidden="1">
      <c r="A127" s="99" t="s">
        <v>235</v>
      </c>
      <c r="B127" s="100" t="s">
        <v>236</v>
      </c>
      <c r="C127" s="101"/>
      <c r="D127" s="101"/>
      <c r="E127" s="130">
        <f t="shared" si="4"/>
      </c>
    </row>
    <row r="128" spans="1:5" s="95" customFormat="1" ht="13.5" hidden="1">
      <c r="A128" s="99" t="s">
        <v>237</v>
      </c>
      <c r="B128" s="100" t="s">
        <v>238</v>
      </c>
      <c r="C128" s="101"/>
      <c r="D128" s="101"/>
      <c r="E128" s="130">
        <f t="shared" si="4"/>
      </c>
    </row>
    <row r="129" spans="1:5" s="95" customFormat="1" ht="13.5" hidden="1">
      <c r="A129" s="96" t="s">
        <v>119</v>
      </c>
      <c r="B129" s="97" t="s">
        <v>239</v>
      </c>
      <c r="C129" s="98">
        <f>SUM(C130)</f>
        <v>0</v>
      </c>
      <c r="D129" s="98">
        <f>SUM(D130)</f>
        <v>0</v>
      </c>
      <c r="E129" s="129">
        <f t="shared" si="4"/>
      </c>
    </row>
    <row r="130" spans="1:5" s="95" customFormat="1" ht="13.5" hidden="1">
      <c r="A130" s="99" t="s">
        <v>120</v>
      </c>
      <c r="B130" s="100" t="s">
        <v>240</v>
      </c>
      <c r="C130" s="101"/>
      <c r="D130" s="101"/>
      <c r="E130" s="130">
        <f t="shared" si="4"/>
      </c>
    </row>
    <row r="131" spans="1:5" s="95" customFormat="1" ht="25.5" hidden="1">
      <c r="A131" s="103" t="s">
        <v>241</v>
      </c>
      <c r="B131" s="104" t="s">
        <v>242</v>
      </c>
      <c r="C131" s="105">
        <f>SUM(C132:C134)</f>
        <v>0</v>
      </c>
      <c r="D131" s="105">
        <f>SUM(D132:D134)</f>
        <v>0</v>
      </c>
      <c r="E131" s="131">
        <f t="shared" si="4"/>
      </c>
    </row>
    <row r="132" spans="1:5" s="95" customFormat="1" ht="13.5" hidden="1">
      <c r="A132" s="99" t="s">
        <v>243</v>
      </c>
      <c r="B132" s="100" t="s">
        <v>244</v>
      </c>
      <c r="C132" s="101"/>
      <c r="D132" s="101"/>
      <c r="E132" s="130">
        <f t="shared" si="4"/>
      </c>
    </row>
    <row r="133" spans="1:5" s="95" customFormat="1" ht="13.5" hidden="1">
      <c r="A133" s="99" t="s">
        <v>245</v>
      </c>
      <c r="B133" s="100" t="s">
        <v>246</v>
      </c>
      <c r="C133" s="101"/>
      <c r="D133" s="101"/>
      <c r="E133" s="130">
        <f t="shared" si="4"/>
      </c>
    </row>
    <row r="134" spans="1:5" s="95" customFormat="1" ht="13.5" hidden="1">
      <c r="A134" s="99" t="s">
        <v>247</v>
      </c>
      <c r="B134" s="100" t="s">
        <v>248</v>
      </c>
      <c r="C134" s="101"/>
      <c r="D134" s="101"/>
      <c r="E134" s="130">
        <f t="shared" si="4"/>
      </c>
    </row>
    <row r="135" spans="1:5" s="95" customFormat="1" ht="16.5" thickBot="1">
      <c r="A135" s="106" t="s">
        <v>121</v>
      </c>
      <c r="B135" s="107" t="s">
        <v>249</v>
      </c>
      <c r="C135" s="108">
        <f>C59+C69+C72+C77+C88+C93+C96+C104+C107+C115+C121+C126+C129+C131</f>
        <v>11286.6</v>
      </c>
      <c r="D135" s="108">
        <f>D59+D69+D72+D77+D88+D93+D96+D104+D107+D115+D121+D126+D129+D131</f>
        <v>11256.300000000001</v>
      </c>
      <c r="E135" s="132">
        <f t="shared" si="4"/>
        <v>99.73154005635001</v>
      </c>
    </row>
    <row r="136" spans="1:5" s="95" customFormat="1" ht="15.75">
      <c r="A136" s="109" t="s">
        <v>122</v>
      </c>
      <c r="B136" s="110"/>
      <c r="C136" s="111">
        <f>C57-C135</f>
        <v>-468.1999999999989</v>
      </c>
      <c r="D136" s="111">
        <f>D57-D135</f>
        <v>-401.89999999999964</v>
      </c>
      <c r="E136" s="133">
        <f t="shared" si="4"/>
        <v>85.83938487825728</v>
      </c>
    </row>
    <row r="137" spans="1:5" s="95" customFormat="1" ht="13.5">
      <c r="A137" s="112" t="s">
        <v>123</v>
      </c>
      <c r="B137" s="113" t="s">
        <v>124</v>
      </c>
      <c r="C137" s="98">
        <f>C138+C140+C145+C150+C155</f>
        <v>468.19999999999965</v>
      </c>
      <c r="D137" s="98">
        <f>D145+D150+D155+D140</f>
        <v>401.89999999999964</v>
      </c>
      <c r="E137" s="129">
        <f t="shared" si="4"/>
        <v>85.83938487825714</v>
      </c>
    </row>
    <row r="138" spans="1:5" s="95" customFormat="1" ht="49.5" customHeight="1" hidden="1">
      <c r="A138" s="114" t="s">
        <v>250</v>
      </c>
      <c r="B138" s="115" t="s">
        <v>251</v>
      </c>
      <c r="C138" s="105">
        <f>C139</f>
        <v>0</v>
      </c>
      <c r="D138" s="105">
        <f>D139</f>
        <v>0</v>
      </c>
      <c r="E138" s="131">
        <f t="shared" si="4"/>
      </c>
    </row>
    <row r="139" spans="1:5" s="95" customFormat="1" ht="25.5" hidden="1">
      <c r="A139" s="116" t="s">
        <v>252</v>
      </c>
      <c r="B139" s="117" t="s">
        <v>253</v>
      </c>
      <c r="C139" s="118"/>
      <c r="D139" s="118"/>
      <c r="E139" s="130">
        <f t="shared" si="4"/>
      </c>
    </row>
    <row r="140" spans="1:5" s="95" customFormat="1" ht="13.5">
      <c r="A140" s="114" t="s">
        <v>125</v>
      </c>
      <c r="B140" s="119" t="s">
        <v>126</v>
      </c>
      <c r="C140" s="105">
        <f>C141+C143+C142+C144</f>
        <v>66.3</v>
      </c>
      <c r="D140" s="105">
        <f>D141+D143+D142+D144</f>
        <v>0</v>
      </c>
      <c r="E140" s="131">
        <f t="shared" si="4"/>
        <v>0</v>
      </c>
    </row>
    <row r="141" spans="1:5" s="95" customFormat="1" ht="13.5" hidden="1">
      <c r="A141" s="116" t="s">
        <v>254</v>
      </c>
      <c r="B141" s="120" t="s">
        <v>255</v>
      </c>
      <c r="C141" s="121"/>
      <c r="D141" s="121"/>
      <c r="E141" s="130">
        <f t="shared" si="4"/>
      </c>
    </row>
    <row r="142" spans="1:5" s="95" customFormat="1" ht="13.5">
      <c r="A142" s="116" t="s">
        <v>293</v>
      </c>
      <c r="B142" s="120" t="s">
        <v>287</v>
      </c>
      <c r="C142" s="121">
        <v>66.3</v>
      </c>
      <c r="D142" s="121">
        <v>0</v>
      </c>
      <c r="E142" s="130">
        <f t="shared" si="4"/>
        <v>0</v>
      </c>
    </row>
    <row r="143" spans="1:5" s="95" customFormat="1" ht="13.5" hidden="1">
      <c r="A143" s="122" t="s">
        <v>256</v>
      </c>
      <c r="B143" s="117" t="s">
        <v>257</v>
      </c>
      <c r="C143" s="121"/>
      <c r="D143" s="121"/>
      <c r="E143" s="130">
        <f t="shared" si="4"/>
      </c>
    </row>
    <row r="144" spans="1:5" s="95" customFormat="1" ht="25.5" hidden="1">
      <c r="A144" s="122" t="s">
        <v>294</v>
      </c>
      <c r="B144" s="117" t="s">
        <v>288</v>
      </c>
      <c r="C144" s="121">
        <v>0</v>
      </c>
      <c r="D144" s="121">
        <v>0</v>
      </c>
      <c r="E144" s="130">
        <f t="shared" si="4"/>
      </c>
    </row>
    <row r="145" spans="1:5" s="95" customFormat="1" ht="13.5" hidden="1">
      <c r="A145" s="114" t="s">
        <v>127</v>
      </c>
      <c r="B145" s="119" t="s">
        <v>128</v>
      </c>
      <c r="C145" s="105">
        <f>C146+C148+C149+C147</f>
        <v>0</v>
      </c>
      <c r="D145" s="105">
        <f>D146+D148+D149+D147</f>
        <v>0</v>
      </c>
      <c r="E145" s="131">
        <f t="shared" si="4"/>
      </c>
    </row>
    <row r="146" spans="1:5" s="95" customFormat="1" ht="25.5" hidden="1">
      <c r="A146" s="116" t="s">
        <v>258</v>
      </c>
      <c r="B146" s="120" t="s">
        <v>259</v>
      </c>
      <c r="C146" s="118"/>
      <c r="D146" s="121"/>
      <c r="E146" s="130">
        <f t="shared" si="4"/>
      </c>
    </row>
    <row r="147" spans="1:5" s="95" customFormat="1" ht="25.5" hidden="1">
      <c r="A147" s="116" t="s">
        <v>295</v>
      </c>
      <c r="B147" s="120" t="s">
        <v>289</v>
      </c>
      <c r="C147" s="118">
        <v>0</v>
      </c>
      <c r="D147" s="121">
        <v>0</v>
      </c>
      <c r="E147" s="130">
        <f t="shared" si="4"/>
      </c>
    </row>
    <row r="148" spans="1:5" s="95" customFormat="1" ht="25.5" hidden="1">
      <c r="A148" s="116" t="s">
        <v>260</v>
      </c>
      <c r="B148" s="120" t="s">
        <v>261</v>
      </c>
      <c r="C148" s="121"/>
      <c r="D148" s="121"/>
      <c r="E148" s="130">
        <f t="shared" si="4"/>
      </c>
    </row>
    <row r="149" spans="1:5" s="95" customFormat="1" ht="25.5" hidden="1">
      <c r="A149" s="116" t="s">
        <v>296</v>
      </c>
      <c r="B149" s="120" t="s">
        <v>290</v>
      </c>
      <c r="C149" s="121">
        <v>0</v>
      </c>
      <c r="D149" s="121">
        <v>0</v>
      </c>
      <c r="E149" s="130">
        <f t="shared" si="4"/>
      </c>
    </row>
    <row r="150" spans="1:5" s="95" customFormat="1" ht="13.5">
      <c r="A150" s="114" t="s">
        <v>129</v>
      </c>
      <c r="B150" s="119" t="s">
        <v>130</v>
      </c>
      <c r="C150" s="123">
        <f>C152+C154</f>
        <v>401.89999999999964</v>
      </c>
      <c r="D150" s="123">
        <f>D152+D154</f>
        <v>401.89999999999964</v>
      </c>
      <c r="E150" s="131">
        <f t="shared" si="4"/>
        <v>100</v>
      </c>
    </row>
    <row r="151" spans="1:5" s="95" customFormat="1" ht="13.5" hidden="1">
      <c r="A151" s="116" t="s">
        <v>262</v>
      </c>
      <c r="B151" s="120" t="s">
        <v>263</v>
      </c>
      <c r="C151" s="121"/>
      <c r="D151" s="121"/>
      <c r="E151" s="130">
        <f t="shared" si="4"/>
      </c>
    </row>
    <row r="152" spans="1:5" s="95" customFormat="1" ht="13.5">
      <c r="A152" s="116" t="s">
        <v>297</v>
      </c>
      <c r="B152" s="120" t="s">
        <v>291</v>
      </c>
      <c r="C152" s="118">
        <v>-10884.7</v>
      </c>
      <c r="D152" s="118">
        <v>-10884.7</v>
      </c>
      <c r="E152" s="130">
        <f t="shared" si="4"/>
        <v>100</v>
      </c>
    </row>
    <row r="153" spans="1:5" s="95" customFormat="1" ht="13.5" hidden="1">
      <c r="A153" s="116" t="s">
        <v>264</v>
      </c>
      <c r="B153" s="120" t="s">
        <v>265</v>
      </c>
      <c r="C153" s="118"/>
      <c r="D153" s="118"/>
      <c r="E153" s="130">
        <f t="shared" si="4"/>
      </c>
    </row>
    <row r="154" spans="1:5" s="95" customFormat="1" ht="13.5">
      <c r="A154" s="116" t="s">
        <v>298</v>
      </c>
      <c r="B154" s="120" t="s">
        <v>292</v>
      </c>
      <c r="C154" s="118">
        <v>11286.6</v>
      </c>
      <c r="D154" s="118">
        <v>11286.6</v>
      </c>
      <c r="E154" s="130">
        <f t="shared" si="4"/>
        <v>100</v>
      </c>
    </row>
  </sheetData>
  <sheetProtection/>
  <mergeCells count="6">
    <mergeCell ref="D5:D6"/>
    <mergeCell ref="E5:E6"/>
    <mergeCell ref="A2:E2"/>
    <mergeCell ref="A5:A6"/>
    <mergeCell ref="C5:C6"/>
    <mergeCell ref="B5:B6"/>
  </mergeCells>
  <printOptions/>
  <pageMargins left="0.984251968503937" right="0.17" top="0.3937007874015748" bottom="0" header="0" footer="0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2015-11-18T01:12:43Z</cp:lastPrinted>
  <dcterms:created xsi:type="dcterms:W3CDTF">1996-10-08T23:32:33Z</dcterms:created>
  <dcterms:modified xsi:type="dcterms:W3CDTF">2015-12-15T03:20:12Z</dcterms:modified>
  <cp:category/>
  <cp:version/>
  <cp:contentType/>
  <cp:contentStatus/>
</cp:coreProperties>
</file>