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46" i="4"/>
  <c r="D40"/>
  <c r="D39" s="1"/>
  <c r="E47"/>
  <c r="E44"/>
  <c r="E41"/>
  <c r="E35"/>
  <c r="E32"/>
  <c r="E29"/>
  <c r="E27"/>
  <c r="E22"/>
  <c r="E20"/>
  <c r="E14"/>
  <c r="E10"/>
  <c r="D43"/>
  <c r="D42" s="1"/>
  <c r="D34"/>
  <c r="D28"/>
  <c r="D25"/>
  <c r="D19"/>
  <c r="D13"/>
  <c r="D9"/>
  <c r="D8" l="1"/>
  <c r="C9"/>
  <c r="E9" s="1"/>
  <c r="C13"/>
  <c r="E13" s="1"/>
  <c r="C25"/>
  <c r="C28"/>
  <c r="E28" s="1"/>
  <c r="C34"/>
  <c r="E34" s="1"/>
  <c r="C40"/>
  <c r="C39" s="1"/>
  <c r="E39" s="1"/>
  <c r="C43"/>
  <c r="E43" s="1"/>
  <c r="C42"/>
  <c r="E42" s="1"/>
  <c r="C46"/>
  <c r="C48"/>
  <c r="C51"/>
  <c r="C50"/>
  <c r="C19"/>
  <c r="E19" s="1"/>
  <c r="E40" l="1"/>
  <c r="C45"/>
  <c r="C38"/>
  <c r="C37" s="1"/>
  <c r="C8"/>
  <c r="E8" s="1"/>
  <c r="C53" l="1"/>
  <c r="E46"/>
  <c r="D48" l="1"/>
  <c r="E48" s="1"/>
  <c r="E49"/>
  <c r="D45" l="1"/>
  <c r="E45" l="1"/>
  <c r="D38"/>
  <c r="E38" l="1"/>
  <c r="D37"/>
  <c r="E37" l="1"/>
  <c r="D53"/>
  <c r="E53" s="1"/>
  <c r="D24"/>
  <c r="E24"/>
  <c r="D36"/>
  <c r="E36"/>
  <c r="E18"/>
  <c r="D18"/>
  <c r="E23"/>
  <c r="D23"/>
  <c r="D16"/>
  <c r="E16"/>
  <c r="E30"/>
  <c r="D30"/>
  <c r="E52"/>
  <c r="D52"/>
  <c r="E50"/>
  <c r="D50"/>
  <c r="E21"/>
  <c r="D21"/>
  <c r="D11"/>
  <c r="E11"/>
  <c r="D12"/>
  <c r="E12"/>
  <c r="D15"/>
  <c r="E15"/>
  <c r="D17"/>
  <c r="E17"/>
  <c r="D31"/>
  <c r="E31"/>
  <c r="D51"/>
  <c r="E51"/>
  <c r="E33"/>
  <c r="D33"/>
</calcChain>
</file>

<file path=xl/sharedStrings.xml><?xml version="1.0" encoding="utf-8"?>
<sst xmlns="http://schemas.openxmlformats.org/spreadsheetml/2006/main" count="101" uniqueCount="99">
  <si>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</si>
  <si>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</si>
  <si>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</si>
  <si>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</si>
  <si>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</si>
  <si>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</si>
  <si>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</si>
  <si>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</si>
  <si>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</si>
  <si>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</si>
  <si>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</si>
  <si>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</si>
  <si>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</si>
  <si>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</si>
  <si>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</si>
  <si>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</si>
  <si>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</si>
  <si>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</si>
  <si>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</si>
  <si>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</si>
  <si>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</si>
  <si>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</si>
  <si>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</si>
  <si>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</si>
  <si>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</si>
  <si>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</si>
  <si>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</si>
  <si>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</si>
  <si>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</si>
  <si>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</si>
  <si>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</si>
  <si>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</si>
  <si>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</si>
  <si>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</si>
  <si>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</si>
  <si>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</si>
  <si>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</si>
  <si>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</si>
  <si>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</si>
  <si>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</si>
  <si>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</si>
  <si>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</si>
  <si>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</si>
  <si>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</si>
  <si>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</si>
  <si>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</si>
  <si>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</si>
  <si>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</si>
  <si>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</si>
  <si>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</si>
  <si>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</si>
  <si>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</si>
  <si>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</si>
  <si>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</si>
  <si>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</si>
  <si>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</si>
  <si>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</si>
  <si>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</si>
  <si>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</si>
  <si>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</si>
  <si>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</si>
  <si>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</si>
  <si>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</si>
  <si>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</si>
  <si>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</si>
  <si>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</si>
  <si>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</si>
  <si>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</si>
  <si>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</si>
  <si>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</si>
  <si>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</si>
  <si>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</si>
  <si>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</si>
  <si>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</si>
  <si>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</si>
  <si>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</si>
  <si>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</si>
  <si>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</si>
  <si>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</si>
  <si>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000 1 11 05000 00 0000 120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</si>
  <si>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</si>
  <si>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</si>
  <si>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</si>
  <si>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</si>
  <si>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</si>
  <si>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</si>
  <si>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План на 2018 год</t>
  </si>
  <si>
    <t>000 2 02 15001 13 0000 151</t>
  </si>
  <si>
    <t>000 2 02 35118 13 0000 151</t>
  </si>
  <si>
    <t>000 2 02 30024 13 0000 151</t>
  </si>
  <si>
    <t>000 1 08 04020 01 0000 110</t>
  </si>
  <si>
    <t>000 2 02 20000 00 0000 151</t>
  </si>
  <si>
    <t>000 2 02 29999 13 0000 151</t>
  </si>
  <si>
    <t>000 2 02 29999 00 0000 151</t>
  </si>
  <si>
    <t>Отчет об исполнении доходов бюджета Шестаковского муниципального образования 
по кодам классификации доходов бюджетов за 1 квартал 2018 года</t>
  </si>
  <si>
    <t>Исполнение за 1 квартл 2018 года</t>
  </si>
  <si>
    <t>% исполнения</t>
  </si>
  <si>
    <t>-</t>
  </si>
  <si>
    <t>Приложение № 1
к Постановлению администрации
Шестаковского городского поселения Нижнеилимского района"Об утверждении отчета об исполнении бюджета  Шестаковского муниципального образования за 1 квартал 2018 года" 
от "  28 "     мая    2018 г.  № 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</si>
</sst>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</cellStyleXfs>
  <cellXfs count="103">
    <xf numFmtId="0" fontId="0" fillId="0" borderId="0" xfId="0"/>
    <xf numFmtId="0" fontId="2" fillId="0" borderId="0" xfId="4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Fill="1" applyAlignment="1" applyProtection="1">
      <alignment vertical="center"/>
      <protection hidden="1"/>
    </xf>
    <xf numFmtId="0" fontId="5" fillId="0" borderId="0" xfId="4" applyFont="1" applyAlignment="1">
      <alignment vertical="center"/>
    </xf>
    <xf numFmtId="0" fontId="6" fillId="2" borderId="1" xfId="4" applyNumberFormat="1" applyFont="1" applyFill="1" applyBorder="1" applyAlignment="1" applyProtection="1">
      <alignment vertical="center"/>
      <protection hidden="1"/>
    </xf>
    <xf numFmtId="0" fontId="7" fillId="0" borderId="0" xfId="5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12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1" xfId="1" applyFont="1" applyFill="1" applyBorder="1" applyAlignment="1">
      <alignment vertical="center" wrapText="1"/>
    </xf>
    <xf numFmtId="0" fontId="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7" fillId="0" borderId="0" xfId="4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1" fillId="3" borderId="1" xfId="12" applyNumberFormat="1" applyFont="1" applyFill="1" applyBorder="1" applyAlignment="1">
      <alignment horizontal="left" vertical="center" wrapText="1" indent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2" applyNumberFormat="1" applyFont="1" applyBorder="1" applyAlignment="1">
      <alignment horizontal="center" vertical="center"/>
    </xf>
    <xf numFmtId="0" fontId="11" fillId="3" borderId="1" xfId="12" applyFont="1" applyFill="1" applyBorder="1" applyAlignment="1">
      <alignment horizontal="left" vertical="center" indent="1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 indent="3"/>
    </xf>
    <xf numFmtId="49" fontId="11" fillId="3" borderId="1" xfId="13" applyNumberFormat="1" applyFont="1" applyFill="1" applyBorder="1" applyAlignment="1">
      <alignment horizontal="left" vertical="center" wrapText="1" indent="1"/>
    </xf>
    <xf numFmtId="0" fontId="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4" fontId="2" fillId="0" borderId="0" xfId="9" applyNumberFormat="1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2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4" applyNumberFormat="1" applyFont="1" applyFill="1" applyBorder="1" applyAlignment="1">
      <alignment horizontal="right" vertical="center"/>
    </xf>
    <xf numFmtId="165" fontId="11" fillId="3" borderId="1" xfId="4" applyNumberFormat="1" applyFont="1" applyFill="1" applyBorder="1" applyAlignment="1">
      <alignment horizontal="right" vertical="center"/>
    </xf>
    <xf numFmtId="165" fontId="8" fillId="0" borderId="1" xfId="4" applyNumberFormat="1" applyFont="1" applyBorder="1" applyAlignment="1">
      <alignment horizontal="right" vertical="center"/>
    </xf>
    <xf numFmtId="165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3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3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12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2" applyNumberFormat="1" applyFont="1" applyFill="1" applyBorder="1" applyAlignment="1">
      <alignment horizontal="center" vertical="center"/>
    </xf>
    <xf numFmtId="0" fontId="12" fillId="2" borderId="1" xfId="4" applyNumberFormat="1" applyFont="1" applyFill="1" applyBorder="1" applyAlignment="1" applyProtection="1">
      <alignment horizontal="right" vertical="center"/>
      <protection hidden="1"/>
    </xf>
    <xf numFmtId="0" fontId="8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Border="1" applyAlignment="1">
      <alignment horizontal="left" vertical="center" wrapText="1" indent="2"/>
    </xf>
    <xf numFmtId="49" fontId="10" fillId="4" borderId="1" xfId="13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Alignment="1" applyProtection="1">
      <alignment horizontal="right" vertical="center"/>
      <protection hidden="1"/>
    </xf>
    <xf numFmtId="0" fontId="8" fillId="6" borderId="1" xfId="12" applyFont="1" applyFill="1" applyBorder="1" applyAlignment="1">
      <alignment horizontal="left" vertical="center" wrapText="1" indent="2"/>
    </xf>
    <xf numFmtId="0" fontId="8" fillId="0" borderId="0" xfId="4" applyFont="1" applyAlignment="1">
      <alignment vertical="center" wrapText="1"/>
    </xf>
    <xf numFmtId="165" fontId="11" fillId="5" borderId="1" xfId="4" applyNumberFormat="1" applyFont="1" applyFill="1" applyBorder="1" applyAlignment="1">
      <alignment horizontal="right" vertical="center"/>
    </xf>
    <xf numFmtId="165" fontId="11" fillId="6" borderId="1" xfId="4" applyNumberFormat="1" applyFont="1" applyFill="1" applyBorder="1" applyAlignment="1">
      <alignment horizontal="right" vertical="center"/>
    </xf>
    <xf numFmtId="165" fontId="8" fillId="6" borderId="1" xfId="4" applyNumberFormat="1" applyFont="1" applyFill="1" applyBorder="1" applyAlignment="1">
      <alignment horizontal="right" vertical="center"/>
    </xf>
    <xf numFmtId="0" fontId="20" fillId="0" borderId="1" xfId="12" applyFont="1" applyBorder="1" applyAlignment="1">
      <alignment horizontal="left" vertical="center" wrapText="1" indent="3"/>
    </xf>
    <xf numFmtId="49" fontId="21" fillId="0" borderId="1" xfId="12" applyNumberFormat="1" applyFont="1" applyBorder="1" applyAlignment="1">
      <alignment horizontal="center" vertical="center"/>
    </xf>
    <xf numFmtId="165" fontId="20" fillId="0" borderId="1" xfId="4" applyNumberFormat="1" applyFont="1" applyBorder="1" applyAlignment="1">
      <alignment horizontal="right" vertical="center"/>
    </xf>
    <xf numFmtId="0" fontId="22" fillId="0" borderId="0" xfId="4" applyFont="1" applyAlignment="1">
      <alignment vertical="center"/>
    </xf>
    <xf numFmtId="165" fontId="11" fillId="2" borderId="1" xfId="4" applyNumberFormat="1" applyFont="1" applyFill="1" applyBorder="1" applyAlignment="1">
      <alignment horizontal="right" vertical="center"/>
    </xf>
    <xf numFmtId="165" fontId="20" fillId="6" borderId="1" xfId="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3" fontId="6" fillId="2" borderId="1" xfId="4" applyNumberFormat="1" applyFont="1" applyFill="1" applyBorder="1" applyAlignment="1">
      <alignment horizontal="right" vertical="center"/>
    </xf>
    <xf numFmtId="3" fontId="11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11" fillId="3" borderId="1" xfId="4" applyNumberFormat="1" applyFont="1" applyFill="1" applyBorder="1" applyAlignment="1" applyProtection="1">
      <alignment horizontal="right" vertical="center" wrapText="1"/>
      <protection hidden="1"/>
    </xf>
    <xf numFmtId="3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3" fontId="20" fillId="0" borderId="1" xfId="4" applyNumberFormat="1" applyFont="1" applyBorder="1" applyAlignment="1">
      <alignment horizontal="right" vertical="center"/>
    </xf>
    <xf numFmtId="3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3" fontId="8" fillId="0" borderId="1" xfId="3" applyNumberFormat="1" applyFont="1" applyFill="1" applyBorder="1" applyAlignment="1" applyProtection="1">
      <alignment horizontal="right" vertical="center" wrapText="1"/>
      <protection hidden="1"/>
    </xf>
    <xf numFmtId="3" fontId="11" fillId="3" borderId="1" xfId="3" applyNumberFormat="1" applyFont="1" applyFill="1" applyBorder="1" applyAlignment="1">
      <alignment horizontal="right" vertical="center"/>
    </xf>
    <xf numFmtId="3" fontId="11" fillId="3" borderId="1" xfId="5" applyNumberFormat="1" applyFont="1" applyFill="1" applyBorder="1" applyAlignment="1">
      <alignment horizontal="right" vertical="center"/>
    </xf>
    <xf numFmtId="3" fontId="11" fillId="0" borderId="1" xfId="5" applyNumberFormat="1" applyFont="1" applyBorder="1" applyAlignment="1">
      <alignment horizontal="right" vertical="center"/>
    </xf>
    <xf numFmtId="3" fontId="8" fillId="0" borderId="1" xfId="5" applyNumberFormat="1" applyFont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_Tmp1" xfId="2"/>
    <cellStyle name="Обычный_Tmp14" xfId="3"/>
    <cellStyle name="Обычный_Tmp15" xfId="4"/>
    <cellStyle name="Обычный_Tmp16" xfId="5"/>
    <cellStyle name="Обычный_Tmp18" xfId="6"/>
    <cellStyle name="Обычный_Tmp2" xfId="7"/>
    <cellStyle name="Обычный_Tmp3" xfId="8"/>
    <cellStyle name="Обычный_Tmp6" xfId="9"/>
    <cellStyle name="Обычный_Tmp8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view="pageBreakPreview" topLeftCell="A20" zoomScale="91" zoomScaleSheetLayoutView="91" workbookViewId="0">
      <selection sqref="A1:E53"/>
    </sheetView>
  </sheetViews>
  <sheetFormatPr defaultColWidth="9.140625" defaultRowHeight="13.5"/>
  <cols>
    <col min="1" max="1" width="106.5703125" style="1" customWidth="1"/>
    <col min="2" max="2" width="23.42578125" style="1" customWidth="1"/>
    <col min="3" max="5" width="15.28515625" style="1" customWidth="1"/>
    <col min="6" max="225" width="9.140625" style="1" customWidth="1"/>
    <col min="226" max="16384" width="9.140625" style="1"/>
  </cols>
  <sheetData>
    <row r="1" spans="1:17" ht="132.75" customHeight="1">
      <c r="B1" s="75"/>
      <c r="C1" s="99" t="s">
        <v>98</v>
      </c>
      <c r="D1" s="99"/>
      <c r="E1" s="99"/>
      <c r="F1" s="85"/>
    </row>
    <row r="2" spans="1:17" ht="14.25" customHeight="1">
      <c r="A2" s="3"/>
      <c r="B2" s="3"/>
      <c r="C2" s="3"/>
      <c r="D2" s="3"/>
      <c r="E2" s="3"/>
    </row>
    <row r="3" spans="1:17" ht="62.25" customHeight="1">
      <c r="A3" s="102" t="s">
        <v>94</v>
      </c>
      <c r="B3" s="102"/>
      <c r="C3" s="102"/>
      <c r="D3" s="102"/>
      <c r="E3" s="102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>
      <c r="A4" s="38"/>
      <c r="B4" s="38"/>
      <c r="C4" s="3"/>
      <c r="D4" s="3"/>
      <c r="E4" s="3"/>
    </row>
    <row r="5" spans="1:17" ht="18" customHeight="1">
      <c r="A5" s="4"/>
      <c r="B5" s="4"/>
      <c r="C5" s="73"/>
      <c r="D5" s="73"/>
      <c r="E5" s="73" t="s">
        <v>72</v>
      </c>
    </row>
    <row r="6" spans="1:17" s="23" customFormat="1" ht="28.5" customHeight="1">
      <c r="A6" s="101" t="s">
        <v>71</v>
      </c>
      <c r="B6" s="101" t="s">
        <v>70</v>
      </c>
      <c r="C6" s="100" t="s">
        <v>86</v>
      </c>
      <c r="D6" s="100" t="s">
        <v>95</v>
      </c>
      <c r="E6" s="100" t="s">
        <v>96</v>
      </c>
    </row>
    <row r="7" spans="1:17" s="23" customFormat="1">
      <c r="A7" s="101"/>
      <c r="B7" s="101"/>
      <c r="C7" s="100"/>
      <c r="D7" s="100"/>
      <c r="E7" s="100"/>
    </row>
    <row r="8" spans="1:17" s="35" customFormat="1" ht="28.5" customHeight="1">
      <c r="A8" s="37" t="s">
        <v>69</v>
      </c>
      <c r="B8" s="56" t="s">
        <v>68</v>
      </c>
      <c r="C8" s="45">
        <f>C9+C19+C25+C34+C28+C13</f>
        <v>1880.5</v>
      </c>
      <c r="D8" s="45">
        <f>D9+D13+D19+D25+D28+D34</f>
        <v>464.90000000000003</v>
      </c>
      <c r="E8" s="86">
        <f>D8/C8*100</f>
        <v>24.722148364796599</v>
      </c>
      <c r="F8" s="36"/>
    </row>
    <row r="9" spans="1:17" s="34" customFormat="1" ht="21.75" customHeight="1">
      <c r="A9" s="30" t="s">
        <v>67</v>
      </c>
      <c r="B9" s="57" t="s">
        <v>66</v>
      </c>
      <c r="C9" s="46">
        <f>C10</f>
        <v>630</v>
      </c>
      <c r="D9" s="76">
        <f>D10</f>
        <v>193.9</v>
      </c>
      <c r="E9" s="87">
        <f t="shared" ref="E9:E53" si="0">D9/C9*100</f>
        <v>30.777777777777775</v>
      </c>
    </row>
    <row r="10" spans="1:17" s="23" customFormat="1" ht="22.5" customHeight="1">
      <c r="A10" s="63" t="s">
        <v>65</v>
      </c>
      <c r="B10" s="64" t="s">
        <v>83</v>
      </c>
      <c r="C10" s="47">
        <v>630</v>
      </c>
      <c r="D10" s="78">
        <v>193.9</v>
      </c>
      <c r="E10" s="88">
        <f t="shared" si="0"/>
        <v>30.777777777777775</v>
      </c>
    </row>
    <row r="11" spans="1:17" s="23" customFormat="1" ht="38.25" hidden="1">
      <c r="A11" s="32" t="s">
        <v>64</v>
      </c>
      <c r="B11" s="8" t="s">
        <v>63</v>
      </c>
      <c r="C11" s="47">
        <v>614</v>
      </c>
      <c r="D11" s="83">
        <f t="shared" ref="D11:D52" ca="1" si="1">E11-C11</f>
        <v>0</v>
      </c>
      <c r="E11" s="88">
        <f t="shared" ca="1" si="0"/>
        <v>24.722148364796599</v>
      </c>
    </row>
    <row r="12" spans="1:17" s="23" customFormat="1" ht="25.5" hidden="1">
      <c r="A12" s="9" t="s">
        <v>62</v>
      </c>
      <c r="B12" s="8" t="s">
        <v>61</v>
      </c>
      <c r="C12" s="47">
        <v>5</v>
      </c>
      <c r="D12" s="83">
        <f t="shared" ca="1" si="1"/>
        <v>0</v>
      </c>
      <c r="E12" s="88">
        <f t="shared" ca="1" si="0"/>
        <v>24.722148364796599</v>
      </c>
    </row>
    <row r="13" spans="1:17" s="23" customFormat="1" ht="23.25" customHeight="1">
      <c r="A13" s="33" t="s">
        <v>60</v>
      </c>
      <c r="B13" s="58" t="s">
        <v>59</v>
      </c>
      <c r="C13" s="46">
        <f>C14</f>
        <v>940.5</v>
      </c>
      <c r="D13" s="76">
        <f>D14</f>
        <v>222.9</v>
      </c>
      <c r="E13" s="87">
        <f t="shared" si="0"/>
        <v>23.700159489633172</v>
      </c>
    </row>
    <row r="14" spans="1:17" s="23" customFormat="1" ht="24" customHeight="1">
      <c r="A14" s="65" t="s">
        <v>58</v>
      </c>
      <c r="B14" s="66" t="s">
        <v>57</v>
      </c>
      <c r="C14" s="47">
        <v>940.5</v>
      </c>
      <c r="D14" s="78">
        <v>222.9</v>
      </c>
      <c r="E14" s="88">
        <f t="shared" si="0"/>
        <v>23.700159489633172</v>
      </c>
    </row>
    <row r="15" spans="1:17" s="23" customFormat="1" ht="38.25" hidden="1">
      <c r="A15" s="32" t="s">
        <v>56</v>
      </c>
      <c r="B15" s="31" t="s">
        <v>55</v>
      </c>
      <c r="C15" s="47">
        <v>866.9</v>
      </c>
      <c r="D15" s="83">
        <f t="shared" ca="1" si="1"/>
        <v>0</v>
      </c>
      <c r="E15" s="88">
        <f t="shared" ca="1" si="0"/>
        <v>24.722148364796599</v>
      </c>
    </row>
    <row r="16" spans="1:17" s="23" customFormat="1" ht="38.25" hidden="1">
      <c r="A16" s="32" t="s">
        <v>54</v>
      </c>
      <c r="B16" s="31" t="s">
        <v>53</v>
      </c>
      <c r="C16" s="47"/>
      <c r="D16" s="83">
        <f t="shared" ca="1" si="1"/>
        <v>0</v>
      </c>
      <c r="E16" s="88">
        <f t="shared" ca="1" si="0"/>
        <v>24.722148364796599</v>
      </c>
    </row>
    <row r="17" spans="1:5" s="23" customFormat="1" ht="25.5" hidden="1" customHeight="1">
      <c r="A17" s="32" t="s">
        <v>52</v>
      </c>
      <c r="B17" s="31" t="s">
        <v>51</v>
      </c>
      <c r="C17" s="47"/>
      <c r="D17" s="83">
        <f t="shared" ca="1" si="1"/>
        <v>0</v>
      </c>
      <c r="E17" s="88">
        <f t="shared" ca="1" si="0"/>
        <v>24.722148364796599</v>
      </c>
    </row>
    <row r="18" spans="1:5" s="23" customFormat="1" ht="25.5" hidden="1" customHeight="1">
      <c r="A18" s="32" t="s">
        <v>50</v>
      </c>
      <c r="B18" s="31" t="s">
        <v>49</v>
      </c>
      <c r="C18" s="47"/>
      <c r="D18" s="83">
        <f t="shared" ca="1" si="1"/>
        <v>0</v>
      </c>
      <c r="E18" s="88">
        <f t="shared" ca="1" si="0"/>
        <v>24.722148364796599</v>
      </c>
    </row>
    <row r="19" spans="1:5" s="23" customFormat="1" ht="22.5" customHeight="1">
      <c r="A19" s="30" t="s">
        <v>48</v>
      </c>
      <c r="B19" s="57" t="s">
        <v>47</v>
      </c>
      <c r="C19" s="46">
        <f>C20+C22</f>
        <v>219</v>
      </c>
      <c r="D19" s="76">
        <f>D20+D22</f>
        <v>28.3</v>
      </c>
      <c r="E19" s="87">
        <f t="shared" si="0"/>
        <v>12.922374429223746</v>
      </c>
    </row>
    <row r="20" spans="1:5" s="23" customFormat="1" ht="20.25" customHeight="1">
      <c r="A20" s="63" t="s">
        <v>46</v>
      </c>
      <c r="B20" s="64" t="s">
        <v>84</v>
      </c>
      <c r="C20" s="47">
        <v>76</v>
      </c>
      <c r="D20" s="78">
        <v>-3.3</v>
      </c>
      <c r="E20" s="88">
        <f t="shared" si="0"/>
        <v>-4.3421052631578947</v>
      </c>
    </row>
    <row r="21" spans="1:5" s="23" customFormat="1" ht="25.5" hidden="1" customHeight="1">
      <c r="A21" s="25" t="s">
        <v>45</v>
      </c>
      <c r="B21" s="24" t="s">
        <v>44</v>
      </c>
      <c r="C21" s="47">
        <v>33</v>
      </c>
      <c r="D21" s="78">
        <f t="shared" ca="1" si="1"/>
        <v>0</v>
      </c>
      <c r="E21" s="88">
        <f t="shared" ca="1" si="0"/>
        <v>24.722148364796599</v>
      </c>
    </row>
    <row r="22" spans="1:5" s="23" customFormat="1" ht="21.75" customHeight="1">
      <c r="A22" s="67" t="s">
        <v>43</v>
      </c>
      <c r="B22" s="68" t="s">
        <v>85</v>
      </c>
      <c r="C22" s="47">
        <v>143</v>
      </c>
      <c r="D22" s="78">
        <v>31.6</v>
      </c>
      <c r="E22" s="88">
        <f t="shared" si="0"/>
        <v>22.0979020979021</v>
      </c>
    </row>
    <row r="23" spans="1:5" s="23" customFormat="1" hidden="1">
      <c r="A23" s="25" t="s">
        <v>42</v>
      </c>
      <c r="B23" s="24" t="s">
        <v>41</v>
      </c>
      <c r="C23" s="47"/>
      <c r="D23" s="77">
        <f t="shared" ca="1" si="1"/>
        <v>0</v>
      </c>
      <c r="E23" s="88">
        <f t="shared" ca="1" si="0"/>
        <v>24.722148364796599</v>
      </c>
    </row>
    <row r="24" spans="1:5" s="23" customFormat="1" hidden="1">
      <c r="A24" s="25" t="s">
        <v>40</v>
      </c>
      <c r="B24" s="24" t="s">
        <v>39</v>
      </c>
      <c r="C24" s="47"/>
      <c r="D24" s="77">
        <f t="shared" ca="1" si="1"/>
        <v>0</v>
      </c>
      <c r="E24" s="88">
        <f t="shared" ca="1" si="0"/>
        <v>24.722148364796599</v>
      </c>
    </row>
    <row r="25" spans="1:5" s="23" customFormat="1" ht="24.75" customHeight="1">
      <c r="A25" s="29" t="s">
        <v>38</v>
      </c>
      <c r="B25" s="59" t="s">
        <v>37</v>
      </c>
      <c r="C25" s="48">
        <f>C26</f>
        <v>0</v>
      </c>
      <c r="D25" s="76">
        <f>D26</f>
        <v>4.2</v>
      </c>
      <c r="E25" s="89" t="s">
        <v>97</v>
      </c>
    </row>
    <row r="26" spans="1:5" s="23" customFormat="1" ht="27.75" customHeight="1">
      <c r="A26" s="74" t="s">
        <v>36</v>
      </c>
      <c r="B26" s="28" t="s">
        <v>35</v>
      </c>
      <c r="C26" s="70">
        <v>0</v>
      </c>
      <c r="D26" s="78">
        <v>4.2</v>
      </c>
      <c r="E26" s="90" t="s">
        <v>97</v>
      </c>
    </row>
    <row r="27" spans="1:5" s="82" customFormat="1" ht="30.75" hidden="1" customHeight="1">
      <c r="A27" s="79" t="s">
        <v>34</v>
      </c>
      <c r="B27" s="80" t="s">
        <v>90</v>
      </c>
      <c r="C27" s="81">
        <v>0</v>
      </c>
      <c r="D27" s="84"/>
      <c r="E27" s="91" t="e">
        <f t="shared" si="0"/>
        <v>#DIV/0!</v>
      </c>
    </row>
    <row r="28" spans="1:5" s="23" customFormat="1" ht="30.75" customHeight="1">
      <c r="A28" s="27" t="s">
        <v>33</v>
      </c>
      <c r="B28" s="60" t="s">
        <v>32</v>
      </c>
      <c r="C28" s="46">
        <f>C29+C32</f>
        <v>88</v>
      </c>
      <c r="D28" s="76">
        <f>D29+D32</f>
        <v>15.6</v>
      </c>
      <c r="E28" s="87">
        <f t="shared" si="0"/>
        <v>17.727272727272727</v>
      </c>
    </row>
    <row r="29" spans="1:5" s="23" customFormat="1" ht="38.25">
      <c r="A29" s="71" t="s">
        <v>31</v>
      </c>
      <c r="B29" s="72" t="s">
        <v>79</v>
      </c>
      <c r="C29" s="47">
        <v>45</v>
      </c>
      <c r="D29" s="78">
        <v>9.5</v>
      </c>
      <c r="E29" s="88">
        <f t="shared" si="0"/>
        <v>21.111111111111111</v>
      </c>
    </row>
    <row r="30" spans="1:5" s="23" customFormat="1" ht="38.25" hidden="1">
      <c r="A30" s="25" t="s">
        <v>29</v>
      </c>
      <c r="B30" s="24" t="s">
        <v>30</v>
      </c>
      <c r="C30" s="47">
        <v>13</v>
      </c>
      <c r="D30" s="77">
        <f t="shared" ca="1" si="1"/>
        <v>0</v>
      </c>
      <c r="E30" s="88">
        <f t="shared" ca="1" si="0"/>
        <v>24.722148364796599</v>
      </c>
    </row>
    <row r="31" spans="1:5" s="23" customFormat="1" ht="38.25" hidden="1">
      <c r="A31" s="25" t="s">
        <v>29</v>
      </c>
      <c r="B31" s="24" t="s">
        <v>28</v>
      </c>
      <c r="C31" s="47">
        <v>43</v>
      </c>
      <c r="D31" s="77">
        <f t="shared" ca="1" si="1"/>
        <v>0</v>
      </c>
      <c r="E31" s="88">
        <f t="shared" ca="1" si="0"/>
        <v>24.722148364796599</v>
      </c>
    </row>
    <row r="32" spans="1:5" s="23" customFormat="1" ht="38.25">
      <c r="A32" s="10" t="s">
        <v>27</v>
      </c>
      <c r="B32" s="8" t="s">
        <v>26</v>
      </c>
      <c r="C32" s="47">
        <v>43</v>
      </c>
      <c r="D32" s="78">
        <v>6.1</v>
      </c>
      <c r="E32" s="88">
        <f t="shared" si="0"/>
        <v>14.186046511627906</v>
      </c>
    </row>
    <row r="33" spans="1:5" s="23" customFormat="1" ht="38.25" hidden="1">
      <c r="A33" s="25" t="s">
        <v>25</v>
      </c>
      <c r="B33" s="24" t="s">
        <v>24</v>
      </c>
      <c r="C33" s="47">
        <v>47</v>
      </c>
      <c r="D33" s="83">
        <f t="shared" ca="1" si="1"/>
        <v>0</v>
      </c>
      <c r="E33" s="88">
        <f t="shared" ca="1" si="0"/>
        <v>24.722148364796599</v>
      </c>
    </row>
    <row r="34" spans="1:5" s="23" customFormat="1" ht="24" customHeight="1">
      <c r="A34" s="26" t="s">
        <v>23</v>
      </c>
      <c r="B34" s="61" t="s">
        <v>22</v>
      </c>
      <c r="C34" s="49">
        <f>C35</f>
        <v>3</v>
      </c>
      <c r="D34" s="76">
        <f>D35</f>
        <v>0</v>
      </c>
      <c r="E34" s="92">
        <f t="shared" si="0"/>
        <v>0</v>
      </c>
    </row>
    <row r="35" spans="1:5" s="23" customFormat="1" ht="31.5" customHeight="1">
      <c r="A35" s="69" t="s">
        <v>21</v>
      </c>
      <c r="B35" s="28" t="s">
        <v>20</v>
      </c>
      <c r="C35" s="50">
        <v>3</v>
      </c>
      <c r="D35" s="78">
        <v>0</v>
      </c>
      <c r="E35" s="93">
        <f t="shared" si="0"/>
        <v>0</v>
      </c>
    </row>
    <row r="36" spans="1:5" s="23" customFormat="1" ht="25.5" hidden="1">
      <c r="A36" s="25" t="s">
        <v>19</v>
      </c>
      <c r="B36" s="24" t="s">
        <v>18</v>
      </c>
      <c r="C36" s="50">
        <v>1</v>
      </c>
      <c r="D36" s="45">
        <f t="shared" ca="1" si="1"/>
        <v>0</v>
      </c>
      <c r="E36" s="93">
        <f t="shared" ca="1" si="0"/>
        <v>24.722148364796599</v>
      </c>
    </row>
    <row r="37" spans="1:5" ht="29.25" customHeight="1">
      <c r="A37" s="22" t="s">
        <v>17</v>
      </c>
      <c r="B37" s="40" t="s">
        <v>73</v>
      </c>
      <c r="C37" s="45">
        <f>SUM(C38)</f>
        <v>7679.1</v>
      </c>
      <c r="D37" s="45">
        <f>SUM(D38)</f>
        <v>1882.8999999999999</v>
      </c>
      <c r="E37" s="86">
        <f t="shared" si="0"/>
        <v>24.519800497454124</v>
      </c>
    </row>
    <row r="38" spans="1:5" s="7" customFormat="1" ht="28.5">
      <c r="A38" s="21" t="s">
        <v>16</v>
      </c>
      <c r="B38" s="41" t="s">
        <v>74</v>
      </c>
      <c r="C38" s="51">
        <f>SUM(C39,C42,C45)+C50</f>
        <v>7679.1</v>
      </c>
      <c r="D38" s="51">
        <f>D39+D45</f>
        <v>1882.8999999999999</v>
      </c>
      <c r="E38" s="94">
        <f t="shared" si="0"/>
        <v>24.519800497454124</v>
      </c>
    </row>
    <row r="39" spans="1:5" s="7" customFormat="1" ht="20.25" customHeight="1">
      <c r="A39" s="20" t="s">
        <v>80</v>
      </c>
      <c r="B39" s="41" t="s">
        <v>81</v>
      </c>
      <c r="C39" s="52">
        <f>SUM(C40)</f>
        <v>7558.1</v>
      </c>
      <c r="D39" s="76">
        <f>D40</f>
        <v>1858.8</v>
      </c>
      <c r="E39" s="95">
        <f t="shared" si="0"/>
        <v>24.593482488985323</v>
      </c>
    </row>
    <row r="40" spans="1:5" s="7" customFormat="1" ht="19.5" customHeight="1">
      <c r="A40" s="19" t="s">
        <v>15</v>
      </c>
      <c r="B40" s="42" t="s">
        <v>75</v>
      </c>
      <c r="C40" s="53">
        <f>SUM(C41)</f>
        <v>7558.1</v>
      </c>
      <c r="D40" s="77">
        <f>SUM(D41)</f>
        <v>1858.8</v>
      </c>
      <c r="E40" s="96">
        <f t="shared" si="0"/>
        <v>24.593482488985323</v>
      </c>
    </row>
    <row r="41" spans="1:5" s="7" customFormat="1" ht="23.25" customHeight="1">
      <c r="A41" s="13" t="s">
        <v>14</v>
      </c>
      <c r="B41" s="8" t="s">
        <v>87</v>
      </c>
      <c r="C41" s="54">
        <v>7558.1</v>
      </c>
      <c r="D41" s="78">
        <v>1858.8</v>
      </c>
      <c r="E41" s="97">
        <f t="shared" si="0"/>
        <v>24.593482488985323</v>
      </c>
    </row>
    <row r="42" spans="1:5" s="7" customFormat="1" hidden="1">
      <c r="A42" s="17" t="s">
        <v>13</v>
      </c>
      <c r="B42" s="11" t="s">
        <v>91</v>
      </c>
      <c r="C42" s="52">
        <f>SUM(C43)</f>
        <v>0</v>
      </c>
      <c r="D42" s="76">
        <f>D43</f>
        <v>0</v>
      </c>
      <c r="E42" s="95" t="e">
        <f t="shared" si="0"/>
        <v>#DIV/0!</v>
      </c>
    </row>
    <row r="43" spans="1:5" s="7" customFormat="1" ht="18.75" hidden="1" customHeight="1">
      <c r="A43" s="18" t="s">
        <v>12</v>
      </c>
      <c r="B43" s="43" t="s">
        <v>93</v>
      </c>
      <c r="C43" s="53">
        <f>SUM(C44)</f>
        <v>0</v>
      </c>
      <c r="D43" s="77">
        <f>D44</f>
        <v>0</v>
      </c>
      <c r="E43" s="96" t="e">
        <f t="shared" si="0"/>
        <v>#DIV/0!</v>
      </c>
    </row>
    <row r="44" spans="1:5" s="7" customFormat="1" ht="23.25" hidden="1" customHeight="1">
      <c r="A44" s="13" t="s">
        <v>11</v>
      </c>
      <c r="B44" s="8" t="s">
        <v>92</v>
      </c>
      <c r="C44" s="54"/>
      <c r="D44" s="78">
        <v>0</v>
      </c>
      <c r="E44" s="97" t="e">
        <f t="shared" si="0"/>
        <v>#DIV/0!</v>
      </c>
    </row>
    <row r="45" spans="1:5" s="7" customFormat="1" ht="24" customHeight="1">
      <c r="A45" s="17" t="s">
        <v>82</v>
      </c>
      <c r="B45" s="44" t="s">
        <v>76</v>
      </c>
      <c r="C45" s="52">
        <f>SUM(C46)+C48</f>
        <v>121</v>
      </c>
      <c r="D45" s="76">
        <f>D46+D48</f>
        <v>24.1</v>
      </c>
      <c r="E45" s="95">
        <f t="shared" si="0"/>
        <v>19.917355371900829</v>
      </c>
    </row>
    <row r="46" spans="1:5" s="7" customFormat="1" ht="24.75" customHeight="1">
      <c r="A46" s="16" t="s">
        <v>10</v>
      </c>
      <c r="B46" s="14" t="s">
        <v>77</v>
      </c>
      <c r="C46" s="55">
        <f>SUM(C47)</f>
        <v>120.3</v>
      </c>
      <c r="D46" s="77">
        <f>D47</f>
        <v>24.1</v>
      </c>
      <c r="E46" s="98">
        <f t="shared" si="0"/>
        <v>20.033250207813801</v>
      </c>
    </row>
    <row r="47" spans="1:5" s="7" customFormat="1" ht="24">
      <c r="A47" s="13" t="s">
        <v>9</v>
      </c>
      <c r="B47" s="8" t="s">
        <v>88</v>
      </c>
      <c r="C47" s="54">
        <v>120.3</v>
      </c>
      <c r="D47" s="78">
        <v>24.1</v>
      </c>
      <c r="E47" s="97">
        <f t="shared" si="0"/>
        <v>20.033250207813801</v>
      </c>
    </row>
    <row r="48" spans="1:5" s="7" customFormat="1" ht="18.75" customHeight="1">
      <c r="A48" s="15" t="s">
        <v>8</v>
      </c>
      <c r="B48" s="14" t="s">
        <v>78</v>
      </c>
      <c r="C48" s="53">
        <f>C49</f>
        <v>0.7</v>
      </c>
      <c r="D48" s="77">
        <f>D49</f>
        <v>0</v>
      </c>
      <c r="E48" s="96">
        <f t="shared" si="0"/>
        <v>0</v>
      </c>
    </row>
    <row r="49" spans="1:5" s="7" customFormat="1" ht="21.75" customHeight="1">
      <c r="A49" s="13" t="s">
        <v>7</v>
      </c>
      <c r="B49" s="8" t="s">
        <v>89</v>
      </c>
      <c r="C49" s="54">
        <v>0.7</v>
      </c>
      <c r="D49" s="78">
        <v>0</v>
      </c>
      <c r="E49" s="97">
        <f t="shared" si="0"/>
        <v>0</v>
      </c>
    </row>
    <row r="50" spans="1:5" s="7" customFormat="1" ht="15.75" hidden="1">
      <c r="A50" s="12" t="s">
        <v>6</v>
      </c>
      <c r="B50" s="11" t="s">
        <v>5</v>
      </c>
      <c r="C50" s="52">
        <f>C51</f>
        <v>0</v>
      </c>
      <c r="D50" s="45">
        <f t="shared" ca="1" si="1"/>
        <v>0</v>
      </c>
      <c r="E50" s="95">
        <f t="shared" ca="1" si="0"/>
        <v>24.722148364796599</v>
      </c>
    </row>
    <row r="51" spans="1:5" s="7" customFormat="1" ht="15.75" hidden="1">
      <c r="A51" s="10" t="s">
        <v>4</v>
      </c>
      <c r="B51" s="8" t="s">
        <v>3</v>
      </c>
      <c r="C51" s="54">
        <f>C52</f>
        <v>0</v>
      </c>
      <c r="D51" s="45">
        <f t="shared" ca="1" si="1"/>
        <v>0</v>
      </c>
      <c r="E51" s="97">
        <f t="shared" ca="1" si="0"/>
        <v>24.722148364796599</v>
      </c>
    </row>
    <row r="52" spans="1:5" s="7" customFormat="1" ht="15.75" hidden="1">
      <c r="A52" s="9" t="s">
        <v>2</v>
      </c>
      <c r="B52" s="8" t="s">
        <v>1</v>
      </c>
      <c r="C52" s="54"/>
      <c r="D52" s="45">
        <f t="shared" ca="1" si="1"/>
        <v>0</v>
      </c>
      <c r="E52" s="97">
        <f t="shared" ca="1" si="0"/>
        <v>24.722148364796599</v>
      </c>
    </row>
    <row r="53" spans="1:5" s="5" customFormat="1" ht="30" customHeight="1">
      <c r="A53" s="6" t="s">
        <v>0</v>
      </c>
      <c r="B53" s="62"/>
      <c r="C53" s="45">
        <f>C37+C8</f>
        <v>9559.6</v>
      </c>
      <c r="D53" s="45">
        <f>D37+D8</f>
        <v>2347.7999999999997</v>
      </c>
      <c r="E53" s="86">
        <f t="shared" si="0"/>
        <v>24.559605004393486</v>
      </c>
    </row>
    <row r="54" spans="1:5" ht="11.25" customHeight="1">
      <c r="A54" s="4"/>
      <c r="B54" s="4"/>
      <c r="C54" s="3"/>
      <c r="D54" s="3"/>
      <c r="E54" s="3"/>
    </row>
    <row r="57" spans="1:5" ht="14.25">
      <c r="A57" s="2"/>
      <c r="B57" s="2"/>
    </row>
  </sheetData>
  <mergeCells count="7">
    <mergeCell ref="C1:E1"/>
    <mergeCell ref="D6:D7"/>
    <mergeCell ref="E6:E7"/>
    <mergeCell ref="A6:A7"/>
    <mergeCell ref="C6:C7"/>
    <mergeCell ref="B6:B7"/>
    <mergeCell ref="A3:E3"/>
  </mergeCells>
  <phoneticPr fontId="0" type="noConversion"/>
  <pageMargins left="0.74" right="0.39370078740157483" top="0.39370078740157483" bottom="0" header="0" footer="0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2018-05-28T07:54:30Z</dcterms:modified>
</cp:coreProperties>
</file>